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40" windowHeight="1176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<sst xmlns="http://schemas.openxmlformats.org/spreadsheetml/2006/main" count="79" uniqueCount="67">
  <si>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</si>
  <si>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</si>
  <si>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</si>
  <si>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</si>
  <si>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</si>
  <si>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</si>
  <si>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</si>
  <si>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</si>
  <si>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</si>
  <si>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</si>
  <si>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</si>
  <si>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</si>
  <si>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</si>
  <si>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</si>
  <si>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</si>
  <si>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</si>
  <si>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</si>
  <si>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</si>
  <si>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</si>
  <si>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</si>
  <si>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</si>
  <si>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</si>
  <si>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</si>
  <si>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</si>
  <si>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</si>
  <si>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</si>
  <si>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</si>
  <si>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</si>
  <si>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</si>
  <si>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</si>
  <si>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</si>
  <si>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</si>
  <si>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</si>
  <si>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</si>
  <si>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16.</t>
  </si>
  <si>
    <t>17.</t>
  </si>
  <si>
    <t>18.</t>
  </si>
  <si>
    <t>19.</t>
  </si>
  <si>
    <t>20.</t>
  </si>
  <si>
    <t>Kiadások összesen:</t>
  </si>
  <si>
    <t>-----</t>
  </si>
  <si>
    <t>Nyitó pénzkészlet</t>
  </si>
  <si>
    <t>21.</t>
  </si>
  <si>
    <t>22.</t>
  </si>
  <si>
    <t>Nyitó számlaállomány</t>
  </si>
  <si>
    <t>23.</t>
  </si>
  <si>
    <t>Egyenleg (12-22)</t>
  </si>
  <si>
    <t>Önkormányzatok működési támogatásai (B11)</t>
  </si>
  <si>
    <t>Működési célú támogatások ÁH-on belül (B16)</t>
  </si>
  <si>
    <t>Felhalmozási célú támogatások ÁH-on belül (B2)</t>
  </si>
  <si>
    <t>Közhatalmi bevételek (B3)</t>
  </si>
  <si>
    <t>Működési bevételek (B4)</t>
  </si>
  <si>
    <t>Felhalmozási bevételek ((B5)</t>
  </si>
  <si>
    <t>Működési célú átvett pénzeszközök (B6)</t>
  </si>
  <si>
    <t>Felhalmozási célú átvett pénzeszközök (B7)</t>
  </si>
  <si>
    <t>Finanszírozási bevételek (B8)</t>
  </si>
  <si>
    <t>Személyi juttatások (K1)</t>
  </si>
  <si>
    <t>Munkaadókat terhelő járulékok és szociális hozzájárulási adó (K2)</t>
  </si>
  <si>
    <t>Dologi kiadások (K3)</t>
  </si>
  <si>
    <t>Ellátottak pénzbeli juttatása (K4)</t>
  </si>
  <si>
    <t>Beruházások (K6)</t>
  </si>
  <si>
    <t>Felújítások (K7)</t>
  </si>
  <si>
    <t>Finanszírozási kiadások (K9)</t>
  </si>
  <si>
    <t>Egyéb felhalmozási kiadások (K8)</t>
  </si>
  <si>
    <t>-</t>
  </si>
  <si>
    <t>Egyéb működési célú kiadások (K5)</t>
  </si>
  <si>
    <t>Solymár Nagyközség Önkormányzat likviditási terve
2019. évre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</si>
</sst>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4" xfId="56" applyFont="1" applyFill="1" applyBorder="1" applyAlignment="1" applyProtection="1">
      <alignment horizontal="left" vertical="center" indent="1"/>
      <protection/>
    </xf>
    <xf numFmtId="164" fontId="6" fillId="0" borderId="15" xfId="56" applyNumberFormat="1" applyFont="1" applyFill="1" applyBorder="1" applyAlignment="1" applyProtection="1">
      <alignment vertical="center"/>
      <protection locked="0"/>
    </xf>
    <xf numFmtId="0" fontId="6" fillId="0" borderId="16" xfId="56" applyFont="1" applyFill="1" applyBorder="1" applyAlignment="1" applyProtection="1">
      <alignment horizontal="left" vertical="center" indent="1"/>
      <protection/>
    </xf>
    <xf numFmtId="0" fontId="6" fillId="0" borderId="17" xfId="56" applyFont="1" applyFill="1" applyBorder="1" applyAlignment="1" applyProtection="1">
      <alignment horizontal="left" vertical="center" indent="1"/>
      <protection/>
    </xf>
    <xf numFmtId="164" fontId="6" fillId="0" borderId="17" xfId="56" applyNumberFormat="1" applyFont="1" applyFill="1" applyBorder="1" applyAlignment="1" applyProtection="1">
      <alignment vertical="center"/>
      <protection locked="0"/>
    </xf>
    <xf numFmtId="164" fontId="6" fillId="0" borderId="18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19" xfId="56" applyNumberFormat="1" applyFont="1" applyFill="1" applyBorder="1" applyAlignment="1" applyProtection="1">
      <alignment vertical="center"/>
      <protection locked="0"/>
    </xf>
    <xf numFmtId="164" fontId="6" fillId="0" borderId="20" xfId="56" applyNumberFormat="1" applyFont="1" applyFill="1" applyBorder="1" applyAlignment="1" applyProtection="1">
      <alignment vertical="center"/>
      <protection/>
    </xf>
    <xf numFmtId="0" fontId="6" fillId="0" borderId="17" xfId="56" applyFont="1" applyFill="1" applyBorder="1" applyAlignment="1" applyProtection="1">
      <alignment horizontal="left" vertical="center" wrapText="1" indent="1"/>
      <protection/>
    </xf>
    <xf numFmtId="0" fontId="5" fillId="0" borderId="21" xfId="56" applyFont="1" applyFill="1" applyBorder="1" applyAlignment="1" applyProtection="1">
      <alignment horizontal="left" vertical="center" indent="1"/>
      <protection/>
    </xf>
    <xf numFmtId="164" fontId="8" fillId="0" borderId="21" xfId="56" applyNumberFormat="1" applyFont="1" applyFill="1" applyBorder="1" applyAlignment="1" applyProtection="1">
      <alignment vertical="center"/>
      <protection/>
    </xf>
    <xf numFmtId="164" fontId="8" fillId="0" borderId="22" xfId="56" applyNumberFormat="1" applyFont="1" applyFill="1" applyBorder="1" applyAlignment="1" applyProtection="1">
      <alignment vertical="center"/>
      <protection/>
    </xf>
    <xf numFmtId="0" fontId="6" fillId="0" borderId="23" xfId="56" applyFont="1" applyFill="1" applyBorder="1" applyAlignment="1" applyProtection="1">
      <alignment horizontal="left" vertical="center" indent="1"/>
      <protection/>
    </xf>
    <xf numFmtId="0" fontId="6" fillId="0" borderId="19" xfId="56" applyFont="1" applyFill="1" applyBorder="1" applyAlignment="1" applyProtection="1">
      <alignment horizontal="left" vertical="center" indent="1"/>
      <protection/>
    </xf>
    <xf numFmtId="0" fontId="8" fillId="0" borderId="13" xfId="56" applyFont="1" applyFill="1" applyBorder="1" applyAlignment="1" applyProtection="1">
      <alignment horizontal="left" vertical="center" indent="1"/>
      <protection/>
    </xf>
    <xf numFmtId="0" fontId="5" fillId="0" borderId="21" xfId="56" applyFont="1" applyFill="1" applyBorder="1" applyAlignment="1" applyProtection="1">
      <alignment horizontal="left" indent="1"/>
      <protection/>
    </xf>
    <xf numFmtId="164" fontId="8" fillId="0" borderId="21" xfId="56" applyNumberFormat="1" applyFont="1" applyFill="1" applyBorder="1" applyProtection="1">
      <alignment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6" fillId="0" borderId="15" xfId="56" applyNumberFormat="1" applyFont="1" applyFill="1" applyBorder="1" applyAlignment="1" applyProtection="1">
      <alignment vertical="center"/>
      <protection/>
    </xf>
    <xf numFmtId="164" fontId="6" fillId="0" borderId="24" xfId="56" applyNumberFormat="1" applyFont="1" applyFill="1" applyBorder="1" applyAlignment="1" applyProtection="1" quotePrefix="1">
      <alignment horizontal="center" vertical="center"/>
      <protection/>
    </xf>
    <xf numFmtId="164" fontId="8" fillId="0" borderId="22" xfId="56" applyNumberFormat="1" applyFont="1" applyFill="1" applyBorder="1" applyAlignment="1" applyProtection="1" quotePrefix="1">
      <alignment horizontal="center"/>
      <protection/>
    </xf>
    <xf numFmtId="0" fontId="6" fillId="0" borderId="0" xfId="56" applyFont="1" applyFill="1" applyAlignment="1" applyProtection="1">
      <alignment horizontal="left" vertical="center"/>
      <protection/>
    </xf>
    <xf numFmtId="0" fontId="6" fillId="0" borderId="10" xfId="56" applyFont="1" applyFill="1" applyBorder="1" applyAlignment="1" applyProtection="1">
      <alignment horizontal="left" vertical="center" indent="1"/>
      <protection/>
    </xf>
    <xf numFmtId="0" fontId="7" fillId="0" borderId="17" xfId="56" applyFont="1" applyFill="1" applyBorder="1" applyAlignment="1" applyProtection="1">
      <alignment horizontal="left" vertical="center" indent="1"/>
      <protection/>
    </xf>
    <xf numFmtId="164" fontId="6" fillId="33" borderId="17" xfId="56" applyNumberFormat="1" applyFont="1" applyFill="1" applyBorder="1" applyAlignment="1" applyProtection="1">
      <alignment vertical="center"/>
      <protection locked="0"/>
    </xf>
    <xf numFmtId="164" fontId="6" fillId="33" borderId="18" xfId="56" applyNumberFormat="1" applyFont="1" applyFill="1" applyBorder="1" applyAlignment="1" applyProtection="1">
      <alignment vertical="center"/>
      <protection/>
    </xf>
    <xf numFmtId="166" fontId="6" fillId="0" borderId="0" xfId="40" applyNumberFormat="1" applyFont="1" applyFill="1" applyAlignment="1" applyProtection="1">
      <alignment/>
      <protection locked="0"/>
    </xf>
    <xf numFmtId="166" fontId="6" fillId="0" borderId="0" xfId="40" applyNumberFormat="1" applyFont="1" applyFill="1" applyAlignment="1" applyProtection="1">
      <alignment vertical="center"/>
      <protection/>
    </xf>
    <xf numFmtId="166" fontId="6" fillId="0" borderId="0" xfId="40" applyNumberFormat="1" applyFont="1" applyFill="1" applyAlignment="1" applyProtection="1">
      <alignment vertical="center"/>
      <protection locked="0"/>
    </xf>
    <xf numFmtId="166" fontId="6" fillId="0" borderId="0" xfId="40" applyNumberFormat="1" applyFont="1" applyFill="1" applyAlignment="1" applyProtection="1">
      <alignment wrapText="1"/>
      <protection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left" vertical="center" indent="1"/>
      <protection/>
    </xf>
    <xf numFmtId="0" fontId="7" fillId="0" borderId="26" xfId="56" applyFont="1" applyFill="1" applyBorder="1" applyAlignment="1" applyProtection="1">
      <alignment horizontal="left" vertical="center" indent="1"/>
      <protection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7" fillId="0" borderId="28" xfId="56" applyFont="1" applyFill="1" applyBorder="1" applyAlignment="1" applyProtection="1">
      <alignment horizontal="left" vertical="center" indent="1"/>
      <protection/>
    </xf>
    <xf numFmtId="0" fontId="7" fillId="0" borderId="29" xfId="56" applyFont="1" applyFill="1" applyBorder="1" applyAlignment="1" applyProtection="1">
      <alignment horizontal="left" vertical="center" indent="1"/>
      <protection/>
    </xf>
    <xf numFmtId="0" fontId="7" fillId="0" borderId="30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M31" sqref="M31"/>
    </sheetView>
  </sheetViews>
  <sheetFormatPr defaultColWidth="9.00390625" defaultRowHeight="12.75"/>
  <cols>
    <col min="1" max="1" width="4.875" style="2" customWidth="1"/>
    <col min="2" max="2" width="33.875" style="1" customWidth="1"/>
    <col min="3" max="3" width="10.625" style="1" customWidth="1"/>
    <col min="4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" width="16.375" style="39" hidden="1" customWidth="1"/>
    <col min="17" max="16384" width="9.375" style="1" customWidth="1"/>
  </cols>
  <sheetData>
    <row r="1" spans="1:15" ht="31.5" customHeight="1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6.5" thickBot="1">
      <c r="O2" s="3" t="s">
        <v>0</v>
      </c>
    </row>
    <row r="3" spans="1:16" s="2" customFormat="1" ht="25.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42"/>
    </row>
    <row r="4" spans="1:16" s="8" customFormat="1" ht="15" customHeight="1">
      <c r="A4" s="35"/>
      <c r="B4" s="45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0"/>
    </row>
    <row r="5" spans="1:16" s="8" customFormat="1" ht="15" customHeight="1">
      <c r="A5" s="12" t="s">
        <v>16</v>
      </c>
      <c r="B5" s="19" t="s">
        <v>41</v>
      </c>
      <c r="C5" s="36">
        <v>103610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0"/>
    </row>
    <row r="6" spans="1:16" s="8" customFormat="1" ht="15.75">
      <c r="A6" s="9" t="s">
        <v>18</v>
      </c>
      <c r="B6" s="34" t="s">
        <v>44</v>
      </c>
      <c r="C6" s="10">
        <v>0</v>
      </c>
      <c r="D6" s="31">
        <f>+C28</f>
        <v>60920</v>
      </c>
      <c r="E6" s="31">
        <f>+D28</f>
        <v>27086</v>
      </c>
      <c r="F6" s="31">
        <f aca="true" t="shared" si="0" ref="F6:N6">+E28</f>
        <v>229899</v>
      </c>
      <c r="G6" s="31">
        <f t="shared" si="0"/>
        <v>180330</v>
      </c>
      <c r="H6" s="31">
        <f t="shared" si="0"/>
        <v>135750</v>
      </c>
      <c r="I6" s="31">
        <f t="shared" si="0"/>
        <v>83270</v>
      </c>
      <c r="J6" s="31">
        <f t="shared" si="0"/>
        <v>33564</v>
      </c>
      <c r="K6" s="31">
        <f t="shared" si="0"/>
        <v>2843</v>
      </c>
      <c r="L6" s="31">
        <f t="shared" si="0"/>
        <v>138871</v>
      </c>
      <c r="M6" s="31">
        <f t="shared" si="0"/>
        <v>107910</v>
      </c>
      <c r="N6" s="31">
        <f t="shared" si="0"/>
        <v>23288</v>
      </c>
      <c r="O6" s="32" t="s">
        <v>40</v>
      </c>
      <c r="P6" s="40"/>
    </row>
    <row r="7" spans="1:16" s="8" customFormat="1" ht="22.5">
      <c r="A7" s="11" t="s">
        <v>19</v>
      </c>
      <c r="B7" s="19" t="s">
        <v>47</v>
      </c>
      <c r="C7" s="13">
        <v>31254</v>
      </c>
      <c r="D7" s="13">
        <v>31254</v>
      </c>
      <c r="E7" s="13">
        <v>31254</v>
      </c>
      <c r="F7" s="13">
        <v>31254</v>
      </c>
      <c r="G7" s="13">
        <v>31254</v>
      </c>
      <c r="H7" s="13">
        <v>31255</v>
      </c>
      <c r="I7" s="13">
        <v>31255</v>
      </c>
      <c r="J7" s="13">
        <v>31255</v>
      </c>
      <c r="K7" s="13">
        <v>31255</v>
      </c>
      <c r="L7" s="13">
        <v>31255</v>
      </c>
      <c r="M7" s="13">
        <v>31255</v>
      </c>
      <c r="N7" s="13">
        <v>31255</v>
      </c>
      <c r="O7" s="14">
        <f aca="true" t="shared" si="1" ref="O7:O27">SUM(C7:N7)</f>
        <v>375055</v>
      </c>
      <c r="P7" s="40">
        <v>355558748</v>
      </c>
    </row>
    <row r="8" spans="1:16" s="15" customFormat="1" ht="22.5">
      <c r="A8" s="11" t="s">
        <v>20</v>
      </c>
      <c r="B8" s="19" t="s">
        <v>48</v>
      </c>
      <c r="C8" s="13">
        <v>4340</v>
      </c>
      <c r="D8" s="13">
        <v>4340</v>
      </c>
      <c r="E8" s="13">
        <v>4340</v>
      </c>
      <c r="F8" s="13">
        <v>4340</v>
      </c>
      <c r="G8" s="13">
        <v>4341</v>
      </c>
      <c r="H8" s="13">
        <v>4341</v>
      </c>
      <c r="I8" s="13">
        <v>4341</v>
      </c>
      <c r="J8" s="13">
        <v>4341</v>
      </c>
      <c r="K8" s="13">
        <v>4341</v>
      </c>
      <c r="L8" s="13">
        <v>4341</v>
      </c>
      <c r="M8" s="13">
        <v>4341</v>
      </c>
      <c r="N8" s="13">
        <v>4341</v>
      </c>
      <c r="O8" s="14">
        <f t="shared" si="1"/>
        <v>52088</v>
      </c>
      <c r="P8" s="41">
        <v>48533442</v>
      </c>
    </row>
    <row r="9" spans="1:16" s="15" customFormat="1" ht="27" customHeight="1">
      <c r="A9" s="11" t="s">
        <v>21</v>
      </c>
      <c r="B9" s="16" t="s">
        <v>49</v>
      </c>
      <c r="C9" s="17">
        <v>0</v>
      </c>
      <c r="D9" s="17">
        <v>26975</v>
      </c>
      <c r="E9" s="17">
        <v>2500</v>
      </c>
      <c r="F9" s="17">
        <v>2470</v>
      </c>
      <c r="G9" s="17">
        <v>0</v>
      </c>
      <c r="H9" s="17">
        <v>22000</v>
      </c>
      <c r="I9" s="17">
        <v>0</v>
      </c>
      <c r="J9" s="17">
        <v>23367</v>
      </c>
      <c r="K9" s="17">
        <v>0</v>
      </c>
      <c r="L9" s="17">
        <v>0</v>
      </c>
      <c r="M9" s="17">
        <v>0</v>
      </c>
      <c r="N9" s="17">
        <v>0</v>
      </c>
      <c r="O9" s="18">
        <f t="shared" si="1"/>
        <v>77312</v>
      </c>
      <c r="P9" s="41">
        <v>296913508</v>
      </c>
    </row>
    <row r="10" spans="1:16" s="15" customFormat="1" ht="13.5" customHeight="1">
      <c r="A10" s="11" t="s">
        <v>22</v>
      </c>
      <c r="B10" s="12" t="s">
        <v>50</v>
      </c>
      <c r="C10" s="13">
        <v>8539</v>
      </c>
      <c r="D10" s="13">
        <v>10107</v>
      </c>
      <c r="E10" s="13">
        <v>294710</v>
      </c>
      <c r="F10" s="13">
        <v>30340</v>
      </c>
      <c r="G10" s="13">
        <v>45142</v>
      </c>
      <c r="H10" s="13">
        <v>41555</v>
      </c>
      <c r="I10" s="13">
        <v>16593</v>
      </c>
      <c r="J10" s="13">
        <v>14221</v>
      </c>
      <c r="K10" s="13">
        <v>268430</v>
      </c>
      <c r="L10" s="13">
        <v>34681</v>
      </c>
      <c r="M10" s="13">
        <v>32721</v>
      </c>
      <c r="N10" s="13">
        <v>56461</v>
      </c>
      <c r="O10" s="14">
        <f t="shared" si="1"/>
        <v>853500</v>
      </c>
      <c r="P10" s="41">
        <v>800000000</v>
      </c>
    </row>
    <row r="11" spans="1:16" s="15" customFormat="1" ht="13.5" customHeight="1">
      <c r="A11" s="11" t="s">
        <v>23</v>
      </c>
      <c r="B11" s="12" t="s">
        <v>51</v>
      </c>
      <c r="C11" s="13">
        <v>6852</v>
      </c>
      <c r="D11" s="13">
        <v>11676</v>
      </c>
      <c r="E11" s="13">
        <v>7432</v>
      </c>
      <c r="F11" s="13">
        <v>9831</v>
      </c>
      <c r="G11" s="13">
        <v>4264</v>
      </c>
      <c r="H11" s="13">
        <v>4827</v>
      </c>
      <c r="I11" s="13">
        <v>5960</v>
      </c>
      <c r="J11" s="13">
        <v>1209</v>
      </c>
      <c r="K11" s="13">
        <v>2687</v>
      </c>
      <c r="L11" s="13">
        <v>13280</v>
      </c>
      <c r="M11" s="13">
        <v>5300</v>
      </c>
      <c r="N11" s="13">
        <v>5782</v>
      </c>
      <c r="O11" s="14">
        <f t="shared" si="1"/>
        <v>79100</v>
      </c>
      <c r="P11" s="41">
        <v>92599785</v>
      </c>
    </row>
    <row r="12" spans="1:16" s="15" customFormat="1" ht="13.5" customHeight="1">
      <c r="A12" s="11" t="s">
        <v>24</v>
      </c>
      <c r="B12" s="12" t="s">
        <v>52</v>
      </c>
      <c r="C12" s="13">
        <v>0</v>
      </c>
      <c r="D12" s="13">
        <v>0</v>
      </c>
      <c r="E12" s="37">
        <v>8000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14">
        <f t="shared" si="1"/>
        <v>8000</v>
      </c>
      <c r="P12" s="41">
        <v>65015605</v>
      </c>
    </row>
    <row r="13" spans="1:16" s="15" customFormat="1" ht="15.75">
      <c r="A13" s="11" t="s">
        <v>25</v>
      </c>
      <c r="B13" s="12" t="s">
        <v>53</v>
      </c>
      <c r="C13" s="13">
        <v>1510</v>
      </c>
      <c r="D13" s="13">
        <v>1510</v>
      </c>
      <c r="E13" s="13">
        <v>1510</v>
      </c>
      <c r="F13" s="13">
        <v>1510</v>
      </c>
      <c r="G13" s="13">
        <v>1510</v>
      </c>
      <c r="H13" s="13">
        <v>1510</v>
      </c>
      <c r="I13" s="13">
        <v>1135</v>
      </c>
      <c r="J13" s="13">
        <v>1010</v>
      </c>
      <c r="K13" s="13">
        <v>1010</v>
      </c>
      <c r="L13" s="13">
        <v>1010</v>
      </c>
      <c r="M13" s="13">
        <v>1010</v>
      </c>
      <c r="N13" s="13">
        <v>11</v>
      </c>
      <c r="O13" s="14">
        <f t="shared" si="1"/>
        <v>14246</v>
      </c>
      <c r="P13" s="41">
        <v>3484723</v>
      </c>
    </row>
    <row r="14" spans="1:16" s="15" customFormat="1" ht="27" customHeight="1">
      <c r="A14" s="11" t="s">
        <v>26</v>
      </c>
      <c r="B14" s="19" t="s">
        <v>54</v>
      </c>
      <c r="C14" s="13">
        <v>23</v>
      </c>
      <c r="D14" s="13">
        <v>22</v>
      </c>
      <c r="E14" s="13">
        <v>22</v>
      </c>
      <c r="F14" s="13">
        <v>22</v>
      </c>
      <c r="G14" s="13">
        <v>2022</v>
      </c>
      <c r="H14" s="13">
        <v>2022</v>
      </c>
      <c r="I14" s="13">
        <v>522</v>
      </c>
      <c r="J14" s="13">
        <v>522</v>
      </c>
      <c r="K14" s="13">
        <v>522</v>
      </c>
      <c r="L14" s="13">
        <v>272</v>
      </c>
      <c r="M14" s="13">
        <v>272</v>
      </c>
      <c r="N14" s="13">
        <v>22</v>
      </c>
      <c r="O14" s="38">
        <f t="shared" si="1"/>
        <v>6265</v>
      </c>
      <c r="P14" s="41">
        <v>265500</v>
      </c>
    </row>
    <row r="15" spans="1:16" s="15" customFormat="1" ht="13.5" customHeight="1" thickBot="1">
      <c r="A15" s="11" t="s">
        <v>27</v>
      </c>
      <c r="B15" s="12" t="s">
        <v>55</v>
      </c>
      <c r="C15" s="13">
        <v>212792</v>
      </c>
      <c r="D15" s="13">
        <v>66471</v>
      </c>
      <c r="E15" s="13">
        <v>70334</v>
      </c>
      <c r="F15" s="13">
        <v>63500</v>
      </c>
      <c r="G15" s="13">
        <v>64100</v>
      </c>
      <c r="H15" s="13">
        <v>90342</v>
      </c>
      <c r="I15" s="13">
        <v>67580</v>
      </c>
      <c r="J15" s="13">
        <v>66650</v>
      </c>
      <c r="K15" s="13">
        <v>68500</v>
      </c>
      <c r="L15" s="13">
        <v>64485</v>
      </c>
      <c r="M15" s="13">
        <v>71355</v>
      </c>
      <c r="N15" s="13">
        <v>60251</v>
      </c>
      <c r="O15" s="38">
        <f t="shared" si="1"/>
        <v>966360</v>
      </c>
      <c r="P15" s="41">
        <v>919723662</v>
      </c>
    </row>
    <row r="16" spans="1:16" s="8" customFormat="1" ht="15.75" customHeight="1" thickBot="1">
      <c r="A16" s="7" t="s">
        <v>29</v>
      </c>
      <c r="B16" s="20" t="s">
        <v>28</v>
      </c>
      <c r="C16" s="21">
        <f>SUM(C7:C15)</f>
        <v>265310</v>
      </c>
      <c r="D16" s="21">
        <f aca="true" t="shared" si="2" ref="D16:N16">SUM(D7:D15)</f>
        <v>152355</v>
      </c>
      <c r="E16" s="21">
        <f t="shared" si="2"/>
        <v>420102</v>
      </c>
      <c r="F16" s="21">
        <f t="shared" si="2"/>
        <v>143267</v>
      </c>
      <c r="G16" s="21">
        <f t="shared" si="2"/>
        <v>152633</v>
      </c>
      <c r="H16" s="21">
        <f t="shared" si="2"/>
        <v>197852</v>
      </c>
      <c r="I16" s="21">
        <f t="shared" si="2"/>
        <v>127386</v>
      </c>
      <c r="J16" s="21">
        <f t="shared" si="2"/>
        <v>142575</v>
      </c>
      <c r="K16" s="21">
        <f t="shared" si="2"/>
        <v>376745</v>
      </c>
      <c r="L16" s="21">
        <f t="shared" si="2"/>
        <v>149324</v>
      </c>
      <c r="M16" s="21">
        <f t="shared" si="2"/>
        <v>146254</v>
      </c>
      <c r="N16" s="21">
        <f t="shared" si="2"/>
        <v>158123</v>
      </c>
      <c r="O16" s="22">
        <f>SUM(C16:N16)</f>
        <v>2431926</v>
      </c>
      <c r="P16" s="40"/>
    </row>
    <row r="17" spans="1:16" s="8" customFormat="1" ht="15" customHeight="1" thickBot="1">
      <c r="A17" s="7"/>
      <c r="B17" s="48" t="s">
        <v>30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0"/>
    </row>
    <row r="18" spans="1:16" s="15" customFormat="1" ht="13.5" customHeight="1">
      <c r="A18" s="23" t="s">
        <v>31</v>
      </c>
      <c r="B18" s="24" t="s">
        <v>56</v>
      </c>
      <c r="C18" s="17">
        <v>42171</v>
      </c>
      <c r="D18" s="17">
        <v>47549</v>
      </c>
      <c r="E18" s="17">
        <v>51954</v>
      </c>
      <c r="F18" s="17">
        <v>46703</v>
      </c>
      <c r="G18" s="17">
        <v>46561</v>
      </c>
      <c r="H18" s="17">
        <v>66027</v>
      </c>
      <c r="I18" s="17">
        <v>50226</v>
      </c>
      <c r="J18" s="17">
        <v>49917</v>
      </c>
      <c r="K18" s="17">
        <v>46802</v>
      </c>
      <c r="L18" s="17">
        <v>47559</v>
      </c>
      <c r="M18" s="17">
        <v>57267</v>
      </c>
      <c r="N18" s="17">
        <v>52800</v>
      </c>
      <c r="O18" s="18">
        <f t="shared" si="1"/>
        <v>605536</v>
      </c>
      <c r="P18" s="41">
        <v>539786058</v>
      </c>
    </row>
    <row r="19" spans="1:16" s="15" customFormat="1" ht="27" customHeight="1">
      <c r="A19" s="11" t="s">
        <v>32</v>
      </c>
      <c r="B19" s="19" t="s">
        <v>57</v>
      </c>
      <c r="C19" s="13">
        <v>8463</v>
      </c>
      <c r="D19" s="13">
        <v>9566</v>
      </c>
      <c r="E19" s="13">
        <v>10340</v>
      </c>
      <c r="F19" s="13">
        <v>9457</v>
      </c>
      <c r="G19" s="13">
        <v>9339</v>
      </c>
      <c r="H19" s="13">
        <v>13666</v>
      </c>
      <c r="I19" s="13">
        <v>10170</v>
      </c>
      <c r="J19" s="13">
        <v>10016</v>
      </c>
      <c r="K19" s="13">
        <v>9343</v>
      </c>
      <c r="L19" s="13">
        <v>9596</v>
      </c>
      <c r="M19" s="13">
        <v>11378</v>
      </c>
      <c r="N19" s="13">
        <v>10536</v>
      </c>
      <c r="O19" s="14">
        <f t="shared" si="1"/>
        <v>121870</v>
      </c>
      <c r="P19" s="41">
        <v>102937188</v>
      </c>
    </row>
    <row r="20" spans="1:16" s="15" customFormat="1" ht="13.5" customHeight="1">
      <c r="A20" s="11" t="s">
        <v>33</v>
      </c>
      <c r="B20" s="12" t="s">
        <v>58</v>
      </c>
      <c r="C20" s="13">
        <v>33800</v>
      </c>
      <c r="D20" s="13">
        <v>33111</v>
      </c>
      <c r="E20" s="13">
        <v>31025</v>
      </c>
      <c r="F20" s="13">
        <v>30409</v>
      </c>
      <c r="G20" s="13">
        <v>30598</v>
      </c>
      <c r="H20" s="13">
        <v>31552</v>
      </c>
      <c r="I20" s="13">
        <v>26924</v>
      </c>
      <c r="J20" s="13">
        <v>26981</v>
      </c>
      <c r="K20" s="13">
        <v>33812</v>
      </c>
      <c r="L20" s="13">
        <v>34646</v>
      </c>
      <c r="M20" s="13">
        <v>32533</v>
      </c>
      <c r="N20" s="13">
        <v>31012</v>
      </c>
      <c r="O20" s="14">
        <f t="shared" si="1"/>
        <v>376403</v>
      </c>
      <c r="P20" s="41">
        <v>363239053</v>
      </c>
    </row>
    <row r="21" spans="1:16" s="15" customFormat="1" ht="13.5" customHeight="1">
      <c r="A21" s="11" t="s">
        <v>34</v>
      </c>
      <c r="B21" s="12" t="s">
        <v>59</v>
      </c>
      <c r="C21" s="13">
        <v>859</v>
      </c>
      <c r="D21" s="13">
        <v>1434</v>
      </c>
      <c r="E21" s="13">
        <v>859</v>
      </c>
      <c r="F21" s="13">
        <v>859</v>
      </c>
      <c r="G21" s="13">
        <v>858</v>
      </c>
      <c r="H21" s="13">
        <v>858</v>
      </c>
      <c r="I21" s="13">
        <v>858</v>
      </c>
      <c r="J21" s="13">
        <v>858</v>
      </c>
      <c r="K21" s="13">
        <v>858</v>
      </c>
      <c r="L21" s="13">
        <v>859</v>
      </c>
      <c r="M21" s="13">
        <v>8358</v>
      </c>
      <c r="N21" s="13">
        <v>4926</v>
      </c>
      <c r="O21" s="14">
        <f t="shared" si="1"/>
        <v>22444</v>
      </c>
      <c r="P21" s="41">
        <v>23868000</v>
      </c>
    </row>
    <row r="22" spans="1:16" s="15" customFormat="1" ht="13.5" customHeight="1">
      <c r="A22" s="11" t="s">
        <v>35</v>
      </c>
      <c r="B22" s="12" t="s">
        <v>65</v>
      </c>
      <c r="C22" s="13">
        <v>15870</v>
      </c>
      <c r="D22" s="13">
        <v>15238</v>
      </c>
      <c r="E22" s="13">
        <v>46370</v>
      </c>
      <c r="F22" s="13">
        <v>22032</v>
      </c>
      <c r="G22" s="13">
        <v>19120</v>
      </c>
      <c r="H22" s="13">
        <v>42976</v>
      </c>
      <c r="I22" s="13">
        <v>17120</v>
      </c>
      <c r="J22" s="13">
        <v>16870</v>
      </c>
      <c r="K22" s="13">
        <v>51788</v>
      </c>
      <c r="L22" s="13">
        <v>20620</v>
      </c>
      <c r="M22" s="13">
        <v>39218</v>
      </c>
      <c r="N22" s="13">
        <v>14871</v>
      </c>
      <c r="O22" s="14">
        <f t="shared" si="1"/>
        <v>322093</v>
      </c>
      <c r="P22" s="41">
        <f>29496605+170112520</f>
        <v>199609125</v>
      </c>
    </row>
    <row r="23" spans="1:16" s="15" customFormat="1" ht="13.5" customHeight="1">
      <c r="A23" s="11" t="s">
        <v>36</v>
      </c>
      <c r="B23" s="12" t="s">
        <v>60</v>
      </c>
      <c r="C23" s="13">
        <v>1226</v>
      </c>
      <c r="D23" s="13">
        <v>1558</v>
      </c>
      <c r="E23" s="13">
        <v>1153</v>
      </c>
      <c r="F23" s="13">
        <v>1626</v>
      </c>
      <c r="G23" s="13">
        <v>701</v>
      </c>
      <c r="H23" s="13">
        <v>1295</v>
      </c>
      <c r="I23" s="13">
        <v>1366</v>
      </c>
      <c r="J23" s="13">
        <v>645</v>
      </c>
      <c r="K23" s="13">
        <v>1209</v>
      </c>
      <c r="L23" s="13">
        <v>380</v>
      </c>
      <c r="M23" s="13">
        <v>417</v>
      </c>
      <c r="N23" s="13">
        <v>1486</v>
      </c>
      <c r="O23" s="14">
        <f t="shared" si="1"/>
        <v>13062</v>
      </c>
      <c r="P23" s="41">
        <v>145001429</v>
      </c>
    </row>
    <row r="24" spans="1:16" s="15" customFormat="1" ht="27" customHeight="1">
      <c r="A24" s="11" t="s">
        <v>37</v>
      </c>
      <c r="B24" s="19" t="s">
        <v>61</v>
      </c>
      <c r="C24" s="13">
        <v>23600</v>
      </c>
      <c r="D24" s="13">
        <v>12262</v>
      </c>
      <c r="E24" s="13">
        <v>4254</v>
      </c>
      <c r="F24" s="13">
        <v>13250</v>
      </c>
      <c r="G24" s="13">
        <v>24436</v>
      </c>
      <c r="H24" s="13">
        <v>20616</v>
      </c>
      <c r="I24" s="13">
        <v>6048</v>
      </c>
      <c r="J24" s="13">
        <v>3359</v>
      </c>
      <c r="K24" s="13">
        <v>29905</v>
      </c>
      <c r="L24" s="13">
        <v>3429</v>
      </c>
      <c r="M24" s="13">
        <v>5890</v>
      </c>
      <c r="N24" s="13">
        <v>0</v>
      </c>
      <c r="O24" s="14">
        <f t="shared" si="1"/>
        <v>147049</v>
      </c>
      <c r="P24" s="41">
        <v>290480453</v>
      </c>
    </row>
    <row r="25" spans="1:16" s="15" customFormat="1" ht="13.5" customHeight="1">
      <c r="A25" s="11" t="s">
        <v>38</v>
      </c>
      <c r="B25" s="12" t="s">
        <v>63</v>
      </c>
      <c r="C25" s="13" t="s">
        <v>64</v>
      </c>
      <c r="D25" s="13" t="s">
        <v>64</v>
      </c>
      <c r="E25" s="13" t="s">
        <v>64</v>
      </c>
      <c r="F25" s="13" t="s">
        <v>64</v>
      </c>
      <c r="G25" s="13" t="s">
        <v>64</v>
      </c>
      <c r="H25" s="13" t="s">
        <v>64</v>
      </c>
      <c r="I25" s="13" t="s">
        <v>64</v>
      </c>
      <c r="J25" s="13" t="s">
        <v>64</v>
      </c>
      <c r="K25" s="13" t="s">
        <v>64</v>
      </c>
      <c r="L25" s="13" t="s">
        <v>64</v>
      </c>
      <c r="M25" s="13" t="s">
        <v>64</v>
      </c>
      <c r="N25" s="13" t="s">
        <v>64</v>
      </c>
      <c r="O25" s="14">
        <f t="shared" si="1"/>
        <v>0</v>
      </c>
      <c r="P25" s="41"/>
    </row>
    <row r="26" spans="1:16" s="15" customFormat="1" ht="13.5" customHeight="1" thickBot="1">
      <c r="A26" s="11" t="s">
        <v>42</v>
      </c>
      <c r="B26" s="12" t="s">
        <v>62</v>
      </c>
      <c r="C26" s="13">
        <v>78401</v>
      </c>
      <c r="D26" s="13">
        <v>65471</v>
      </c>
      <c r="E26" s="13">
        <v>71334</v>
      </c>
      <c r="F26" s="13">
        <v>68500</v>
      </c>
      <c r="G26" s="13">
        <v>65600</v>
      </c>
      <c r="H26" s="13">
        <v>73342</v>
      </c>
      <c r="I26" s="13">
        <v>64380</v>
      </c>
      <c r="J26" s="13">
        <v>64650</v>
      </c>
      <c r="K26" s="13">
        <v>67000</v>
      </c>
      <c r="L26" s="13">
        <v>63196</v>
      </c>
      <c r="M26" s="13">
        <v>75815</v>
      </c>
      <c r="N26" s="13">
        <v>65780</v>
      </c>
      <c r="O26" s="14">
        <f t="shared" si="1"/>
        <v>823469</v>
      </c>
      <c r="P26" s="41">
        <v>740640836</v>
      </c>
    </row>
    <row r="27" spans="1:16" s="8" customFormat="1" ht="15.75" customHeight="1" thickBot="1">
      <c r="A27" s="25" t="s">
        <v>43</v>
      </c>
      <c r="B27" s="20" t="s">
        <v>39</v>
      </c>
      <c r="C27" s="21">
        <f aca="true" t="shared" si="3" ref="C27:N27">SUM(C18:C26)</f>
        <v>204390</v>
      </c>
      <c r="D27" s="21">
        <f t="shared" si="3"/>
        <v>186189</v>
      </c>
      <c r="E27" s="21">
        <f t="shared" si="3"/>
        <v>217289</v>
      </c>
      <c r="F27" s="21">
        <f t="shared" si="3"/>
        <v>192836</v>
      </c>
      <c r="G27" s="21">
        <f t="shared" si="3"/>
        <v>197213</v>
      </c>
      <c r="H27" s="21">
        <f t="shared" si="3"/>
        <v>250332</v>
      </c>
      <c r="I27" s="21">
        <f t="shared" si="3"/>
        <v>177092</v>
      </c>
      <c r="J27" s="21">
        <f t="shared" si="3"/>
        <v>173296</v>
      </c>
      <c r="K27" s="21">
        <f t="shared" si="3"/>
        <v>240717</v>
      </c>
      <c r="L27" s="21">
        <f t="shared" si="3"/>
        <v>180285</v>
      </c>
      <c r="M27" s="21">
        <f t="shared" si="3"/>
        <v>230876</v>
      </c>
      <c r="N27" s="21">
        <f t="shared" si="3"/>
        <v>181411</v>
      </c>
      <c r="O27" s="22">
        <f t="shared" si="1"/>
        <v>2431926</v>
      </c>
      <c r="P27" s="40"/>
    </row>
    <row r="28" spans="1:15" ht="16.5" thickBot="1">
      <c r="A28" s="25" t="s">
        <v>45</v>
      </c>
      <c r="B28" s="26" t="s">
        <v>46</v>
      </c>
      <c r="C28" s="27">
        <f>C16-C27</f>
        <v>60920</v>
      </c>
      <c r="D28" s="27">
        <f>D6+D16-D27</f>
        <v>27086</v>
      </c>
      <c r="E28" s="27">
        <f aca="true" t="shared" si="4" ref="E28:N28">E6+E16-E27</f>
        <v>229899</v>
      </c>
      <c r="F28" s="27">
        <f t="shared" si="4"/>
        <v>180330</v>
      </c>
      <c r="G28" s="27">
        <f t="shared" si="4"/>
        <v>135750</v>
      </c>
      <c r="H28" s="27">
        <f t="shared" si="4"/>
        <v>83270</v>
      </c>
      <c r="I28" s="27">
        <f t="shared" si="4"/>
        <v>33564</v>
      </c>
      <c r="J28" s="27">
        <f t="shared" si="4"/>
        <v>2843</v>
      </c>
      <c r="K28" s="27">
        <f t="shared" si="4"/>
        <v>138871</v>
      </c>
      <c r="L28" s="27">
        <f t="shared" si="4"/>
        <v>107910</v>
      </c>
      <c r="M28" s="27">
        <f t="shared" si="4"/>
        <v>23288</v>
      </c>
      <c r="N28" s="27">
        <f t="shared" si="4"/>
        <v>0</v>
      </c>
      <c r="O28" s="33" t="s">
        <v>40</v>
      </c>
    </row>
    <row r="29" ht="15.75">
      <c r="A29" s="28"/>
    </row>
    <row r="30" spans="2:4" ht="15.75">
      <c r="B30" s="29"/>
      <c r="C30" s="30"/>
      <c r="D30" s="30"/>
    </row>
  </sheetData>
  <sheetProtection/>
  <mergeCells count="3">
    <mergeCell ref="A1:O1"/>
    <mergeCell ref="B4:O4"/>
    <mergeCell ref="B17:O17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darabos.orsolya</cp:lastModifiedBy>
  <cp:lastPrinted>2018-02-08T16:05:38Z</cp:lastPrinted>
  <dcterms:created xsi:type="dcterms:W3CDTF">2012-01-13T07:23:33Z</dcterms:created>
  <dcterms:modified xsi:type="dcterms:W3CDTF">2019-02-12T14:10:54Z</dcterms:modified>
  <cp:category/>
  <cp:version/>
  <cp:contentType/>
  <cp:contentStatus/>
</cp:coreProperties>
</file>