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40" windowHeight="1176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<sst xmlns="http://schemas.openxmlformats.org/spreadsheetml/2006/main" count="79" uniqueCount="67">
  <si>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</si>
  <si>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</si>
  <si>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</si>
  <si>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</si>
  <si>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</si>
  <si>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</si>
  <si>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</si>
  <si>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</si>
  <si>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</si>
  <si>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</si>
  <si>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</si>
  <si>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</si>
  <si>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</si>
  <si>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</si>
  <si>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</si>
  <si>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</si>
  <si>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</si>
  <si>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</si>
  <si>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</si>
  <si>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</si>
  <si>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</si>
  <si>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</si>
  <si>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</si>
  <si>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</si>
  <si>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</si>
  <si>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</si>
  <si>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</si>
  <si>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</si>
  <si>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</si>
  <si>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</si>
  <si>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</si>
  <si>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</si>
  <si>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</si>
  <si>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</si>
  <si>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16.</t>
  </si>
  <si>
    <t>17.</t>
  </si>
  <si>
    <t>18.</t>
  </si>
  <si>
    <t>19.</t>
  </si>
  <si>
    <t>20.</t>
  </si>
  <si>
    <t>Kiadások összesen:</t>
  </si>
  <si>
    <t>-----</t>
  </si>
  <si>
    <t>Nyitó pénzkészlet</t>
  </si>
  <si>
    <t>21.</t>
  </si>
  <si>
    <t>22.</t>
  </si>
  <si>
    <t>Nyitó számlaállomány</t>
  </si>
  <si>
    <t>23.</t>
  </si>
  <si>
    <t>Egyenleg (12-22)</t>
  </si>
  <si>
    <t>Önkormányzatok működési támogatásai (B11)</t>
  </si>
  <si>
    <t>Működési célú támogatások ÁH-on belül (B16)</t>
  </si>
  <si>
    <t>Felhalmozási célú támogatások ÁH-on belül (B2)</t>
  </si>
  <si>
    <t>Közhatalmi bevételek (B3)</t>
  </si>
  <si>
    <t>Működési bevételek (B4)</t>
  </si>
  <si>
    <t>Felhalmozási bevételek ((B5)</t>
  </si>
  <si>
    <t>Működési célú átvett pénzeszközök (B6)</t>
  </si>
  <si>
    <t>Felhalmozási célú átvett pénzeszközök (B7)</t>
  </si>
  <si>
    <t>Finanszírozási bevételek (B8)</t>
  </si>
  <si>
    <t>Személyi juttatások (K1)</t>
  </si>
  <si>
    <t>Munkaadókat terhelő járulékok és szociális hozzájárulási adó (K2)</t>
  </si>
  <si>
    <t>Dologi kiadások (K3)</t>
  </si>
  <si>
    <t>Ellátottak pénzbeli juttatása (K4)</t>
  </si>
  <si>
    <t>Beruházások (K6)</t>
  </si>
  <si>
    <t>Felújítások (K7)</t>
  </si>
  <si>
    <t>Finanszírozási kiadások (K9)</t>
  </si>
  <si>
    <t>Egyéb felhalmozási kiadások (K8)</t>
  </si>
  <si>
    <t>-</t>
  </si>
  <si>
    <t>Egyéb működési célú kiadások (K5)</t>
  </si>
  <si>
    <t>Solymár Nagyközség Önkormányzat likviditási terve
2020. évre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</si>
</sst>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4" xfId="56" applyFont="1" applyFill="1" applyBorder="1" applyAlignment="1" applyProtection="1">
      <alignment horizontal="left" vertical="center" indent="1"/>
      <protection/>
    </xf>
    <xf numFmtId="164" fontId="6" fillId="0" borderId="15" xfId="56" applyNumberFormat="1" applyFont="1" applyFill="1" applyBorder="1" applyAlignment="1" applyProtection="1">
      <alignment vertical="center"/>
      <protection locked="0"/>
    </xf>
    <xf numFmtId="0" fontId="6" fillId="0" borderId="16" xfId="56" applyFont="1" applyFill="1" applyBorder="1" applyAlignment="1" applyProtection="1">
      <alignment horizontal="left" vertical="center" indent="1"/>
      <protection/>
    </xf>
    <xf numFmtId="0" fontId="6" fillId="0" borderId="17" xfId="56" applyFont="1" applyFill="1" applyBorder="1" applyAlignment="1" applyProtection="1">
      <alignment horizontal="left" vertical="center" indent="1"/>
      <protection/>
    </xf>
    <xf numFmtId="164" fontId="6" fillId="0" borderId="17" xfId="56" applyNumberFormat="1" applyFont="1" applyFill="1" applyBorder="1" applyAlignment="1" applyProtection="1">
      <alignment vertical="center"/>
      <protection locked="0"/>
    </xf>
    <xf numFmtId="164" fontId="6" fillId="0" borderId="18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19" xfId="56" applyNumberFormat="1" applyFont="1" applyFill="1" applyBorder="1" applyAlignment="1" applyProtection="1">
      <alignment vertical="center"/>
      <protection locked="0"/>
    </xf>
    <xf numFmtId="164" fontId="6" fillId="0" borderId="20" xfId="56" applyNumberFormat="1" applyFont="1" applyFill="1" applyBorder="1" applyAlignment="1" applyProtection="1">
      <alignment vertical="center"/>
      <protection/>
    </xf>
    <xf numFmtId="0" fontId="6" fillId="0" borderId="17" xfId="56" applyFont="1" applyFill="1" applyBorder="1" applyAlignment="1" applyProtection="1">
      <alignment horizontal="left" vertical="center" wrapText="1" indent="1"/>
      <protection/>
    </xf>
    <xf numFmtId="0" fontId="5" fillId="0" borderId="21" xfId="56" applyFont="1" applyFill="1" applyBorder="1" applyAlignment="1" applyProtection="1">
      <alignment horizontal="left" vertical="center" indent="1"/>
      <protection/>
    </xf>
    <xf numFmtId="164" fontId="8" fillId="0" borderId="21" xfId="56" applyNumberFormat="1" applyFont="1" applyFill="1" applyBorder="1" applyAlignment="1" applyProtection="1">
      <alignment vertical="center"/>
      <protection/>
    </xf>
    <xf numFmtId="164" fontId="8" fillId="0" borderId="22" xfId="56" applyNumberFormat="1" applyFont="1" applyFill="1" applyBorder="1" applyAlignment="1" applyProtection="1">
      <alignment vertical="center"/>
      <protection/>
    </xf>
    <xf numFmtId="0" fontId="6" fillId="0" borderId="23" xfId="56" applyFont="1" applyFill="1" applyBorder="1" applyAlignment="1" applyProtection="1">
      <alignment horizontal="left" vertical="center" indent="1"/>
      <protection/>
    </xf>
    <xf numFmtId="0" fontId="6" fillId="0" borderId="19" xfId="56" applyFont="1" applyFill="1" applyBorder="1" applyAlignment="1" applyProtection="1">
      <alignment horizontal="left" vertical="center" indent="1"/>
      <protection/>
    </xf>
    <xf numFmtId="0" fontId="8" fillId="0" borderId="13" xfId="56" applyFont="1" applyFill="1" applyBorder="1" applyAlignment="1" applyProtection="1">
      <alignment horizontal="left" vertical="center" indent="1"/>
      <protection/>
    </xf>
    <xf numFmtId="0" fontId="5" fillId="0" borderId="21" xfId="56" applyFont="1" applyFill="1" applyBorder="1" applyAlignment="1" applyProtection="1">
      <alignment horizontal="left" indent="1"/>
      <protection/>
    </xf>
    <xf numFmtId="164" fontId="8" fillId="0" borderId="21" xfId="56" applyNumberFormat="1" applyFont="1" applyFill="1" applyBorder="1" applyProtection="1">
      <alignment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6" fillId="0" borderId="15" xfId="56" applyNumberFormat="1" applyFont="1" applyFill="1" applyBorder="1" applyAlignment="1" applyProtection="1">
      <alignment vertical="center"/>
      <protection/>
    </xf>
    <xf numFmtId="164" fontId="6" fillId="0" borderId="24" xfId="56" applyNumberFormat="1" applyFont="1" applyFill="1" applyBorder="1" applyAlignment="1" applyProtection="1" quotePrefix="1">
      <alignment horizontal="center" vertical="center"/>
      <protection/>
    </xf>
    <xf numFmtId="164" fontId="8" fillId="0" borderId="22" xfId="56" applyNumberFormat="1" applyFont="1" applyFill="1" applyBorder="1" applyAlignment="1" applyProtection="1" quotePrefix="1">
      <alignment horizontal="center"/>
      <protection/>
    </xf>
    <xf numFmtId="0" fontId="6" fillId="0" borderId="0" xfId="56" applyFont="1" applyFill="1" applyAlignment="1" applyProtection="1">
      <alignment horizontal="left" vertical="center"/>
      <protection/>
    </xf>
    <xf numFmtId="0" fontId="6" fillId="0" borderId="10" xfId="56" applyFont="1" applyFill="1" applyBorder="1" applyAlignment="1" applyProtection="1">
      <alignment horizontal="left" vertical="center" indent="1"/>
      <protection/>
    </xf>
    <xf numFmtId="0" fontId="7" fillId="0" borderId="17" xfId="56" applyFont="1" applyFill="1" applyBorder="1" applyAlignment="1" applyProtection="1">
      <alignment horizontal="left" vertical="center" indent="1"/>
      <protection/>
    </xf>
    <xf numFmtId="164" fontId="6" fillId="33" borderId="17" xfId="56" applyNumberFormat="1" applyFont="1" applyFill="1" applyBorder="1" applyAlignment="1" applyProtection="1">
      <alignment vertical="center"/>
      <protection locked="0"/>
    </xf>
    <xf numFmtId="164" fontId="6" fillId="33" borderId="18" xfId="56" applyNumberFormat="1" applyFont="1" applyFill="1" applyBorder="1" applyAlignment="1" applyProtection="1">
      <alignment vertical="center"/>
      <protection/>
    </xf>
    <xf numFmtId="166" fontId="6" fillId="0" borderId="0" xfId="40" applyNumberFormat="1" applyFont="1" applyFill="1" applyAlignment="1" applyProtection="1">
      <alignment/>
      <protection locked="0"/>
    </xf>
    <xf numFmtId="166" fontId="6" fillId="0" borderId="0" xfId="40" applyNumberFormat="1" applyFont="1" applyFill="1" applyAlignment="1" applyProtection="1">
      <alignment vertical="center"/>
      <protection/>
    </xf>
    <xf numFmtId="166" fontId="6" fillId="0" borderId="0" xfId="40" applyNumberFormat="1" applyFont="1" applyFill="1" applyAlignment="1" applyProtection="1">
      <alignment vertical="center"/>
      <protection locked="0"/>
    </xf>
    <xf numFmtId="166" fontId="6" fillId="0" borderId="0" xfId="40" applyNumberFormat="1" applyFont="1" applyFill="1" applyAlignment="1" applyProtection="1">
      <alignment wrapText="1"/>
      <protection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left" vertical="center" indent="1"/>
      <protection/>
    </xf>
    <xf numFmtId="0" fontId="7" fillId="0" borderId="26" xfId="56" applyFont="1" applyFill="1" applyBorder="1" applyAlignment="1" applyProtection="1">
      <alignment horizontal="left" vertical="center" indent="1"/>
      <protection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7" fillId="0" borderId="28" xfId="56" applyFont="1" applyFill="1" applyBorder="1" applyAlignment="1" applyProtection="1">
      <alignment horizontal="left" vertical="center" indent="1"/>
      <protection/>
    </xf>
    <xf numFmtId="0" fontId="7" fillId="0" borderId="29" xfId="56" applyFont="1" applyFill="1" applyBorder="1" applyAlignment="1" applyProtection="1">
      <alignment horizontal="left" vertical="center" indent="1"/>
      <protection/>
    </xf>
    <xf numFmtId="0" fontId="7" fillId="0" borderId="30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875" style="2" customWidth="1"/>
    <col min="2" max="2" width="33.875" style="1" customWidth="1"/>
    <col min="3" max="3" width="10.625" style="1" customWidth="1"/>
    <col min="4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" width="16.375" style="39" hidden="1" customWidth="1"/>
    <col min="17" max="16384" width="9.375" style="1" customWidth="1"/>
  </cols>
  <sheetData>
    <row r="1" spans="1:15" ht="31.5" customHeight="1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6.5" thickBot="1">
      <c r="O2" s="3" t="s">
        <v>0</v>
      </c>
    </row>
    <row r="3" spans="1:16" s="2" customFormat="1" ht="25.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42"/>
    </row>
    <row r="4" spans="1:16" s="8" customFormat="1" ht="15" customHeight="1">
      <c r="A4" s="35"/>
      <c r="B4" s="45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0"/>
    </row>
    <row r="5" spans="1:16" s="8" customFormat="1" ht="15" customHeight="1">
      <c r="A5" s="12" t="s">
        <v>16</v>
      </c>
      <c r="B5" s="19" t="s">
        <v>41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0"/>
    </row>
    <row r="6" spans="1:16" s="8" customFormat="1" ht="15.75">
      <c r="A6" s="9" t="s">
        <v>18</v>
      </c>
      <c r="B6" s="34" t="s">
        <v>44</v>
      </c>
      <c r="C6" s="10">
        <v>0</v>
      </c>
      <c r="D6" s="31">
        <f>+C28</f>
        <v>201689</v>
      </c>
      <c r="E6" s="31">
        <f>+D28</f>
        <v>131138</v>
      </c>
      <c r="F6" s="31">
        <f aca="true" t="shared" si="0" ref="F6:N6">+E28</f>
        <v>292332</v>
      </c>
      <c r="G6" s="31">
        <f t="shared" si="0"/>
        <v>209562</v>
      </c>
      <c r="H6" s="31">
        <f t="shared" si="0"/>
        <v>236156</v>
      </c>
      <c r="I6" s="31">
        <f t="shared" si="0"/>
        <v>95932</v>
      </c>
      <c r="J6" s="31">
        <f t="shared" si="0"/>
        <v>50634</v>
      </c>
      <c r="K6" s="31">
        <f t="shared" si="0"/>
        <v>4392</v>
      </c>
      <c r="L6" s="31">
        <f t="shared" si="0"/>
        <v>85152</v>
      </c>
      <c r="M6" s="31">
        <f t="shared" si="0"/>
        <v>20595</v>
      </c>
      <c r="N6" s="31">
        <f t="shared" si="0"/>
        <v>18960</v>
      </c>
      <c r="O6" s="32" t="s">
        <v>40</v>
      </c>
      <c r="P6" s="40"/>
    </row>
    <row r="7" spans="1:16" s="8" customFormat="1" ht="22.5">
      <c r="A7" s="11" t="s">
        <v>19</v>
      </c>
      <c r="B7" s="19" t="s">
        <v>47</v>
      </c>
      <c r="C7" s="13">
        <v>31262</v>
      </c>
      <c r="D7" s="13">
        <v>31262</v>
      </c>
      <c r="E7" s="13">
        <v>31262</v>
      </c>
      <c r="F7" s="13">
        <v>31262</v>
      </c>
      <c r="G7" s="13">
        <v>31262</v>
      </c>
      <c r="H7" s="13">
        <v>31262</v>
      </c>
      <c r="I7" s="13">
        <v>31262</v>
      </c>
      <c r="J7" s="13">
        <v>31262</v>
      </c>
      <c r="K7" s="13">
        <v>31262</v>
      </c>
      <c r="L7" s="13">
        <v>31262</v>
      </c>
      <c r="M7" s="13">
        <v>31262</v>
      </c>
      <c r="N7" s="13">
        <v>31263</v>
      </c>
      <c r="O7" s="14">
        <f aca="true" t="shared" si="1" ref="O7:O27">SUM(C7:N7)</f>
        <v>375145</v>
      </c>
      <c r="P7" s="40">
        <v>355558748</v>
      </c>
    </row>
    <row r="8" spans="1:16" s="15" customFormat="1" ht="22.5">
      <c r="A8" s="11" t="s">
        <v>20</v>
      </c>
      <c r="B8" s="19" t="s">
        <v>48</v>
      </c>
      <c r="C8" s="13">
        <v>5409</v>
      </c>
      <c r="D8" s="13">
        <v>5409</v>
      </c>
      <c r="E8" s="13">
        <v>5409</v>
      </c>
      <c r="F8" s="13">
        <v>5409</v>
      </c>
      <c r="G8" s="13">
        <v>5409</v>
      </c>
      <c r="H8" s="13">
        <v>5409</v>
      </c>
      <c r="I8" s="13">
        <v>5409</v>
      </c>
      <c r="J8" s="13">
        <v>5409</v>
      </c>
      <c r="K8" s="13">
        <v>5409</v>
      </c>
      <c r="L8" s="13">
        <v>5409</v>
      </c>
      <c r="M8" s="13">
        <v>5409</v>
      </c>
      <c r="N8" s="13">
        <v>5408</v>
      </c>
      <c r="O8" s="14">
        <f t="shared" si="1"/>
        <v>64907</v>
      </c>
      <c r="P8" s="41">
        <v>48533442</v>
      </c>
    </row>
    <row r="9" spans="1:16" s="15" customFormat="1" ht="27" customHeight="1">
      <c r="A9" s="11" t="s">
        <v>21</v>
      </c>
      <c r="B9" s="16" t="s">
        <v>49</v>
      </c>
      <c r="C9" s="17">
        <v>0</v>
      </c>
      <c r="D9" s="17"/>
      <c r="E9" s="17"/>
      <c r="F9" s="17"/>
      <c r="G9" s="17">
        <v>0</v>
      </c>
      <c r="H9" s="17"/>
      <c r="I9" s="17">
        <v>0</v>
      </c>
      <c r="J9" s="17">
        <v>16909</v>
      </c>
      <c r="K9" s="17">
        <v>0</v>
      </c>
      <c r="L9" s="17">
        <v>0</v>
      </c>
      <c r="M9" s="17">
        <v>0</v>
      </c>
      <c r="N9" s="17">
        <v>0</v>
      </c>
      <c r="O9" s="18">
        <f t="shared" si="1"/>
        <v>16909</v>
      </c>
      <c r="P9" s="41">
        <v>296913508</v>
      </c>
    </row>
    <row r="10" spans="1:16" s="15" customFormat="1" ht="13.5" customHeight="1">
      <c r="A10" s="11" t="s">
        <v>22</v>
      </c>
      <c r="B10" s="12" t="s">
        <v>50</v>
      </c>
      <c r="C10" s="13">
        <v>10000</v>
      </c>
      <c r="D10" s="13">
        <v>10000</v>
      </c>
      <c r="E10" s="13">
        <v>250000</v>
      </c>
      <c r="F10" s="13">
        <v>25000</v>
      </c>
      <c r="G10" s="13">
        <v>25000</v>
      </c>
      <c r="H10" s="13">
        <v>10000</v>
      </c>
      <c r="I10" s="13">
        <v>10000</v>
      </c>
      <c r="J10" s="13">
        <v>10000</v>
      </c>
      <c r="K10" s="13">
        <v>250000</v>
      </c>
      <c r="L10" s="13">
        <v>35000</v>
      </c>
      <c r="M10" s="13">
        <v>127000</v>
      </c>
      <c r="N10" s="13">
        <v>180000</v>
      </c>
      <c r="O10" s="14">
        <f t="shared" si="1"/>
        <v>942000</v>
      </c>
      <c r="P10" s="41">
        <v>800000000</v>
      </c>
    </row>
    <row r="11" spans="1:16" s="15" customFormat="1" ht="13.5" customHeight="1">
      <c r="A11" s="11" t="s">
        <v>23</v>
      </c>
      <c r="B11" s="12" t="s">
        <v>51</v>
      </c>
      <c r="C11" s="13">
        <v>5490</v>
      </c>
      <c r="D11" s="13">
        <v>6090</v>
      </c>
      <c r="E11" s="13">
        <v>10090</v>
      </c>
      <c r="F11" s="13">
        <v>10090</v>
      </c>
      <c r="G11" s="13">
        <v>6110</v>
      </c>
      <c r="H11" s="13">
        <v>6090</v>
      </c>
      <c r="I11" s="13">
        <v>4340</v>
      </c>
      <c r="J11" s="13">
        <v>2490</v>
      </c>
      <c r="K11" s="13">
        <v>3090</v>
      </c>
      <c r="L11" s="13">
        <v>12090</v>
      </c>
      <c r="M11" s="13">
        <v>6090</v>
      </c>
      <c r="N11" s="13">
        <v>7908</v>
      </c>
      <c r="O11" s="14">
        <f t="shared" si="1"/>
        <v>79968</v>
      </c>
      <c r="P11" s="41">
        <v>92599785</v>
      </c>
    </row>
    <row r="12" spans="1:16" s="15" customFormat="1" ht="13.5" customHeight="1">
      <c r="A12" s="11" t="s">
        <v>24</v>
      </c>
      <c r="B12" s="12" t="s">
        <v>52</v>
      </c>
      <c r="C12" s="13">
        <v>0</v>
      </c>
      <c r="D12" s="13">
        <v>0</v>
      </c>
      <c r="E12" s="37"/>
      <c r="F12" s="37">
        <v>0</v>
      </c>
      <c r="G12" s="37">
        <v>120000</v>
      </c>
      <c r="H12" s="37">
        <v>50000</v>
      </c>
      <c r="I12" s="37">
        <v>90000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4">
        <f t="shared" si="1"/>
        <v>260000</v>
      </c>
      <c r="P12" s="41">
        <v>65015605</v>
      </c>
    </row>
    <row r="13" spans="1:16" s="15" customFormat="1" ht="15.75">
      <c r="A13" s="11" t="s">
        <v>25</v>
      </c>
      <c r="B13" s="12" t="s">
        <v>53</v>
      </c>
      <c r="C13" s="13">
        <v>5</v>
      </c>
      <c r="D13" s="13">
        <v>5</v>
      </c>
      <c r="E13" s="13">
        <v>5</v>
      </c>
      <c r="F13" s="13">
        <v>5</v>
      </c>
      <c r="G13" s="13">
        <v>9130</v>
      </c>
      <c r="H13" s="13">
        <v>6</v>
      </c>
      <c r="I13" s="13">
        <v>6</v>
      </c>
      <c r="J13" s="13">
        <v>6</v>
      </c>
      <c r="K13" s="13">
        <v>6</v>
      </c>
      <c r="L13" s="13">
        <v>6</v>
      </c>
      <c r="M13" s="13">
        <v>0</v>
      </c>
      <c r="N13" s="13">
        <v>0</v>
      </c>
      <c r="O13" s="14">
        <f t="shared" si="1"/>
        <v>9180</v>
      </c>
      <c r="P13" s="41">
        <v>3484723</v>
      </c>
    </row>
    <row r="14" spans="1:16" s="15" customFormat="1" ht="27" customHeight="1">
      <c r="A14" s="11" t="s">
        <v>26</v>
      </c>
      <c r="B14" s="19" t="s">
        <v>54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200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35</v>
      </c>
      <c r="O14" s="38">
        <f t="shared" si="1"/>
        <v>235</v>
      </c>
      <c r="P14" s="41">
        <v>265500</v>
      </c>
    </row>
    <row r="15" spans="1:16" s="15" customFormat="1" ht="13.5" customHeight="1" thickBot="1">
      <c r="A15" s="11" t="s">
        <v>27</v>
      </c>
      <c r="B15" s="12" t="s">
        <v>55</v>
      </c>
      <c r="C15" s="13">
        <v>370353</v>
      </c>
      <c r="D15" s="13">
        <v>70254</v>
      </c>
      <c r="E15" s="13">
        <v>71507</v>
      </c>
      <c r="F15" s="13">
        <v>77973</v>
      </c>
      <c r="G15" s="13">
        <v>71234</v>
      </c>
      <c r="H15" s="13">
        <v>121126</v>
      </c>
      <c r="I15" s="13">
        <v>73166</v>
      </c>
      <c r="J15" s="13">
        <v>71852</v>
      </c>
      <c r="K15" s="13">
        <v>73441</v>
      </c>
      <c r="L15" s="13">
        <v>71252</v>
      </c>
      <c r="M15" s="13">
        <v>80063</v>
      </c>
      <c r="N15" s="13">
        <v>69110</v>
      </c>
      <c r="O15" s="38">
        <f t="shared" si="1"/>
        <v>1221331</v>
      </c>
      <c r="P15" s="41">
        <v>919723662</v>
      </c>
    </row>
    <row r="16" spans="1:16" s="8" customFormat="1" ht="15.75" customHeight="1" thickBot="1">
      <c r="A16" s="7" t="s">
        <v>29</v>
      </c>
      <c r="B16" s="20" t="s">
        <v>28</v>
      </c>
      <c r="C16" s="21">
        <f>SUM(C7:C15)</f>
        <v>422519</v>
      </c>
      <c r="D16" s="21">
        <f aca="true" t="shared" si="2" ref="D16:N16">SUM(D7:D15)</f>
        <v>123020</v>
      </c>
      <c r="E16" s="21">
        <f t="shared" si="2"/>
        <v>368273</v>
      </c>
      <c r="F16" s="21">
        <f t="shared" si="2"/>
        <v>149739</v>
      </c>
      <c r="G16" s="21">
        <f t="shared" si="2"/>
        <v>268145</v>
      </c>
      <c r="H16" s="21">
        <f t="shared" si="2"/>
        <v>224093</v>
      </c>
      <c r="I16" s="21">
        <f t="shared" si="2"/>
        <v>214183</v>
      </c>
      <c r="J16" s="21">
        <f t="shared" si="2"/>
        <v>137928</v>
      </c>
      <c r="K16" s="21">
        <f t="shared" si="2"/>
        <v>363208</v>
      </c>
      <c r="L16" s="21">
        <f t="shared" si="2"/>
        <v>155019</v>
      </c>
      <c r="M16" s="21">
        <f t="shared" si="2"/>
        <v>249824</v>
      </c>
      <c r="N16" s="21">
        <f t="shared" si="2"/>
        <v>293724</v>
      </c>
      <c r="O16" s="22">
        <f>SUM(C16:N16)</f>
        <v>2969675</v>
      </c>
      <c r="P16" s="40"/>
    </row>
    <row r="17" spans="1:16" s="8" customFormat="1" ht="15" customHeight="1" thickBot="1">
      <c r="A17" s="7"/>
      <c r="B17" s="48" t="s">
        <v>30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0"/>
    </row>
    <row r="18" spans="1:16" s="15" customFormat="1" ht="13.5" customHeight="1">
      <c r="A18" s="23" t="s">
        <v>31</v>
      </c>
      <c r="B18" s="24" t="s">
        <v>56</v>
      </c>
      <c r="C18" s="17">
        <v>54764</v>
      </c>
      <c r="D18" s="17">
        <v>54764</v>
      </c>
      <c r="E18" s="17">
        <v>54764</v>
      </c>
      <c r="F18" s="17">
        <v>54764</v>
      </c>
      <c r="G18" s="17">
        <v>54764</v>
      </c>
      <c r="H18" s="17">
        <v>94013</v>
      </c>
      <c r="I18" s="17">
        <v>54763</v>
      </c>
      <c r="J18" s="17">
        <v>54763</v>
      </c>
      <c r="K18" s="17">
        <v>54763</v>
      </c>
      <c r="L18" s="17">
        <v>54763</v>
      </c>
      <c r="M18" s="17">
        <v>64003</v>
      </c>
      <c r="N18" s="17">
        <v>54764</v>
      </c>
      <c r="O18" s="18">
        <f t="shared" si="1"/>
        <v>705652</v>
      </c>
      <c r="P18" s="41">
        <v>539786058</v>
      </c>
    </row>
    <row r="19" spans="1:16" s="15" customFormat="1" ht="27" customHeight="1">
      <c r="A19" s="11" t="s">
        <v>32</v>
      </c>
      <c r="B19" s="19" t="s">
        <v>57</v>
      </c>
      <c r="C19" s="13">
        <v>10114</v>
      </c>
      <c r="D19" s="13">
        <v>10114</v>
      </c>
      <c r="E19" s="13">
        <v>10114</v>
      </c>
      <c r="F19" s="13">
        <v>10114</v>
      </c>
      <c r="G19" s="13">
        <v>10114</v>
      </c>
      <c r="H19" s="13">
        <v>16950</v>
      </c>
      <c r="I19" s="13">
        <v>10114</v>
      </c>
      <c r="J19" s="13">
        <v>10114</v>
      </c>
      <c r="K19" s="13">
        <v>10114</v>
      </c>
      <c r="L19" s="13">
        <v>10114</v>
      </c>
      <c r="M19" s="13">
        <v>11954</v>
      </c>
      <c r="N19" s="13">
        <v>10114</v>
      </c>
      <c r="O19" s="14">
        <f t="shared" si="1"/>
        <v>130044</v>
      </c>
      <c r="P19" s="41">
        <v>102937188</v>
      </c>
    </row>
    <row r="20" spans="1:16" s="15" customFormat="1" ht="13.5" customHeight="1">
      <c r="A20" s="11" t="s">
        <v>33</v>
      </c>
      <c r="B20" s="12" t="s">
        <v>58</v>
      </c>
      <c r="C20" s="13">
        <v>38440</v>
      </c>
      <c r="D20" s="13">
        <v>33940</v>
      </c>
      <c r="E20" s="13">
        <v>34440</v>
      </c>
      <c r="F20" s="13">
        <v>37440</v>
      </c>
      <c r="G20" s="13">
        <v>35440</v>
      </c>
      <c r="H20" s="13">
        <v>39440</v>
      </c>
      <c r="I20" s="13">
        <v>34071</v>
      </c>
      <c r="J20" s="13">
        <v>31440</v>
      </c>
      <c r="K20" s="13">
        <v>37629</v>
      </c>
      <c r="L20" s="13">
        <v>38440</v>
      </c>
      <c r="M20" s="13">
        <v>37440</v>
      </c>
      <c r="N20" s="13">
        <v>34036</v>
      </c>
      <c r="O20" s="14">
        <f t="shared" si="1"/>
        <v>432196</v>
      </c>
      <c r="P20" s="41">
        <v>363239053</v>
      </c>
    </row>
    <row r="21" spans="1:16" s="15" customFormat="1" ht="13.5" customHeight="1">
      <c r="A21" s="11" t="s">
        <v>34</v>
      </c>
      <c r="B21" s="12" t="s">
        <v>59</v>
      </c>
      <c r="C21" s="13">
        <v>1000</v>
      </c>
      <c r="D21" s="13">
        <v>1000</v>
      </c>
      <c r="E21" s="13">
        <v>1000</v>
      </c>
      <c r="F21" s="13">
        <v>1000</v>
      </c>
      <c r="G21" s="13">
        <v>1000</v>
      </c>
      <c r="H21" s="13">
        <v>1000</v>
      </c>
      <c r="I21" s="13">
        <v>1000</v>
      </c>
      <c r="J21" s="13">
        <v>1000</v>
      </c>
      <c r="K21" s="13">
        <v>1000</v>
      </c>
      <c r="L21" s="13">
        <v>1000</v>
      </c>
      <c r="M21" s="13">
        <v>8000</v>
      </c>
      <c r="N21" s="13">
        <v>4600</v>
      </c>
      <c r="O21" s="14">
        <f t="shared" si="1"/>
        <v>22600</v>
      </c>
      <c r="P21" s="41">
        <v>23868000</v>
      </c>
    </row>
    <row r="22" spans="1:16" s="15" customFormat="1" ht="13.5" customHeight="1">
      <c r="A22" s="11" t="s">
        <v>35</v>
      </c>
      <c r="B22" s="12" t="s">
        <v>65</v>
      </c>
      <c r="C22" s="13">
        <v>18500</v>
      </c>
      <c r="D22" s="13">
        <v>17000</v>
      </c>
      <c r="E22" s="13">
        <v>23000</v>
      </c>
      <c r="F22" s="13">
        <v>33500</v>
      </c>
      <c r="G22" s="13">
        <v>57000</v>
      </c>
      <c r="H22" s="13">
        <v>77000</v>
      </c>
      <c r="I22" s="13">
        <v>70559</v>
      </c>
      <c r="J22" s="13">
        <v>9000</v>
      </c>
      <c r="K22" s="13">
        <v>94000</v>
      </c>
      <c r="L22" s="13">
        <v>36006</v>
      </c>
      <c r="M22" s="13">
        <v>44000</v>
      </c>
      <c r="N22" s="13">
        <v>136607</v>
      </c>
      <c r="O22" s="14">
        <f t="shared" si="1"/>
        <v>616172</v>
      </c>
      <c r="P22" s="41">
        <f>29496605+170112520</f>
        <v>199609125</v>
      </c>
    </row>
    <row r="23" spans="1:16" s="15" customFormat="1" ht="13.5" customHeight="1">
      <c r="A23" s="11" t="s">
        <v>36</v>
      </c>
      <c r="B23" s="12" t="s">
        <v>60</v>
      </c>
      <c r="C23" s="13">
        <v>1000</v>
      </c>
      <c r="D23" s="13">
        <v>500</v>
      </c>
      <c r="E23" s="13">
        <v>2254</v>
      </c>
      <c r="F23" s="13">
        <v>7719</v>
      </c>
      <c r="G23" s="13">
        <v>2000</v>
      </c>
      <c r="H23" s="13">
        <v>4788</v>
      </c>
      <c r="I23" s="13">
        <v>5808</v>
      </c>
      <c r="J23" s="13">
        <v>1000</v>
      </c>
      <c r="K23" s="13">
        <v>1500</v>
      </c>
      <c r="L23" s="13">
        <v>3000</v>
      </c>
      <c r="M23" s="13">
        <v>1000</v>
      </c>
      <c r="N23" s="13">
        <v>2218</v>
      </c>
      <c r="O23" s="14">
        <f t="shared" si="1"/>
        <v>32787</v>
      </c>
      <c r="P23" s="41">
        <v>145001429</v>
      </c>
    </row>
    <row r="24" spans="1:16" s="15" customFormat="1" ht="27" customHeight="1">
      <c r="A24" s="11" t="s">
        <v>37</v>
      </c>
      <c r="B24" s="19" t="s">
        <v>61</v>
      </c>
      <c r="C24" s="13">
        <v>15000</v>
      </c>
      <c r="D24" s="13">
        <v>6000</v>
      </c>
      <c r="E24" s="13">
        <v>10000</v>
      </c>
      <c r="F24" s="13">
        <v>10000</v>
      </c>
      <c r="G24" s="13">
        <v>10000</v>
      </c>
      <c r="H24" s="13">
        <v>10000</v>
      </c>
      <c r="I24" s="13">
        <v>10000</v>
      </c>
      <c r="J24" s="13">
        <v>5000</v>
      </c>
      <c r="K24" s="13">
        <v>10000</v>
      </c>
      <c r="L24" s="13">
        <v>5000</v>
      </c>
      <c r="M24" s="13">
        <v>5000</v>
      </c>
      <c r="N24" s="13">
        <v>1235</v>
      </c>
      <c r="O24" s="14">
        <f t="shared" si="1"/>
        <v>97235</v>
      </c>
      <c r="P24" s="41">
        <v>290480453</v>
      </c>
    </row>
    <row r="25" spans="1:16" s="15" customFormat="1" ht="13.5" customHeight="1">
      <c r="A25" s="11" t="s">
        <v>38</v>
      </c>
      <c r="B25" s="12" t="s">
        <v>63</v>
      </c>
      <c r="C25" s="13" t="s">
        <v>64</v>
      </c>
      <c r="D25" s="13" t="s">
        <v>64</v>
      </c>
      <c r="E25" s="13" t="s">
        <v>64</v>
      </c>
      <c r="F25" s="13" t="s">
        <v>64</v>
      </c>
      <c r="G25" s="13" t="s">
        <v>64</v>
      </c>
      <c r="H25" s="13" t="s">
        <v>64</v>
      </c>
      <c r="I25" s="13" t="s">
        <v>64</v>
      </c>
      <c r="J25" s="13" t="s">
        <v>64</v>
      </c>
      <c r="K25" s="13" t="s">
        <v>64</v>
      </c>
      <c r="L25" s="13" t="s">
        <v>64</v>
      </c>
      <c r="M25" s="13" t="s">
        <v>64</v>
      </c>
      <c r="N25" s="13" t="s">
        <v>64</v>
      </c>
      <c r="O25" s="14">
        <f t="shared" si="1"/>
        <v>0</v>
      </c>
      <c r="P25" s="41"/>
    </row>
    <row r="26" spans="1:16" s="15" customFormat="1" ht="13.5" customHeight="1" thickBot="1">
      <c r="A26" s="11" t="s">
        <v>42</v>
      </c>
      <c r="B26" s="12" t="s">
        <v>62</v>
      </c>
      <c r="C26" s="13">
        <v>82012</v>
      </c>
      <c r="D26" s="13">
        <v>70253</v>
      </c>
      <c r="E26" s="13">
        <v>71507</v>
      </c>
      <c r="F26" s="13">
        <v>77972</v>
      </c>
      <c r="G26" s="13">
        <v>71233</v>
      </c>
      <c r="H26" s="13">
        <v>121126</v>
      </c>
      <c r="I26" s="13">
        <v>73166</v>
      </c>
      <c r="J26" s="13">
        <v>71853</v>
      </c>
      <c r="K26" s="13">
        <v>73442</v>
      </c>
      <c r="L26" s="13">
        <v>71253</v>
      </c>
      <c r="M26" s="13">
        <v>80062</v>
      </c>
      <c r="N26" s="13">
        <v>69110</v>
      </c>
      <c r="O26" s="14">
        <f t="shared" si="1"/>
        <v>932989</v>
      </c>
      <c r="P26" s="41">
        <v>740640836</v>
      </c>
    </row>
    <row r="27" spans="1:16" s="8" customFormat="1" ht="15.75" customHeight="1" thickBot="1">
      <c r="A27" s="25" t="s">
        <v>43</v>
      </c>
      <c r="B27" s="20" t="s">
        <v>39</v>
      </c>
      <c r="C27" s="21">
        <f aca="true" t="shared" si="3" ref="C27:N27">SUM(C18:C26)</f>
        <v>220830</v>
      </c>
      <c r="D27" s="21">
        <f t="shared" si="3"/>
        <v>193571</v>
      </c>
      <c r="E27" s="21">
        <f t="shared" si="3"/>
        <v>207079</v>
      </c>
      <c r="F27" s="21">
        <f t="shared" si="3"/>
        <v>232509</v>
      </c>
      <c r="G27" s="21">
        <f t="shared" si="3"/>
        <v>241551</v>
      </c>
      <c r="H27" s="21">
        <f t="shared" si="3"/>
        <v>364317</v>
      </c>
      <c r="I27" s="21">
        <f t="shared" si="3"/>
        <v>259481</v>
      </c>
      <c r="J27" s="21">
        <f t="shared" si="3"/>
        <v>184170</v>
      </c>
      <c r="K27" s="21">
        <f t="shared" si="3"/>
        <v>282448</v>
      </c>
      <c r="L27" s="21">
        <f t="shared" si="3"/>
        <v>219576</v>
      </c>
      <c r="M27" s="21">
        <f t="shared" si="3"/>
        <v>251459</v>
      </c>
      <c r="N27" s="21">
        <f t="shared" si="3"/>
        <v>312684</v>
      </c>
      <c r="O27" s="22">
        <f t="shared" si="1"/>
        <v>2969675</v>
      </c>
      <c r="P27" s="40"/>
    </row>
    <row r="28" spans="1:15" ht="16.5" thickBot="1">
      <c r="A28" s="25" t="s">
        <v>45</v>
      </c>
      <c r="B28" s="26" t="s">
        <v>46</v>
      </c>
      <c r="C28" s="27">
        <f>C16-C27</f>
        <v>201689</v>
      </c>
      <c r="D28" s="27">
        <f>D6+D16-D27</f>
        <v>131138</v>
      </c>
      <c r="E28" s="27">
        <f aca="true" t="shared" si="4" ref="E28:N28">E6+E16-E27</f>
        <v>292332</v>
      </c>
      <c r="F28" s="27">
        <f t="shared" si="4"/>
        <v>209562</v>
      </c>
      <c r="G28" s="27">
        <f t="shared" si="4"/>
        <v>236156</v>
      </c>
      <c r="H28" s="27">
        <f t="shared" si="4"/>
        <v>95932</v>
      </c>
      <c r="I28" s="27">
        <f t="shared" si="4"/>
        <v>50634</v>
      </c>
      <c r="J28" s="27">
        <f t="shared" si="4"/>
        <v>4392</v>
      </c>
      <c r="K28" s="27">
        <f t="shared" si="4"/>
        <v>85152</v>
      </c>
      <c r="L28" s="27">
        <f t="shared" si="4"/>
        <v>20595</v>
      </c>
      <c r="M28" s="27">
        <f t="shared" si="4"/>
        <v>18960</v>
      </c>
      <c r="N28" s="27">
        <f t="shared" si="4"/>
        <v>0</v>
      </c>
      <c r="O28" s="33" t="s">
        <v>40</v>
      </c>
    </row>
    <row r="29" ht="15.75">
      <c r="A29" s="28"/>
    </row>
    <row r="30" spans="2:4" ht="15.75">
      <c r="B30" s="29"/>
      <c r="C30" s="30"/>
      <c r="D30" s="30"/>
    </row>
  </sheetData>
  <sheetProtection/>
  <mergeCells count="3">
    <mergeCell ref="A1:O1"/>
    <mergeCell ref="B4:O4"/>
    <mergeCell ref="B17:O17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darabos.orsolya</cp:lastModifiedBy>
  <cp:lastPrinted>2018-02-08T16:05:38Z</cp:lastPrinted>
  <dcterms:created xsi:type="dcterms:W3CDTF">2012-01-13T07:23:33Z</dcterms:created>
  <dcterms:modified xsi:type="dcterms:W3CDTF">2020-02-06T14:02:31Z</dcterms:modified>
  <cp:category/>
  <cp:version/>
  <cp:contentType/>
  <cp:contentStatus/>
</cp:coreProperties>
</file>