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ÖLTSÉGVETÉSEK\2022\"/>
    </mc:Choice>
  </mc:AlternateContent>
  <xr:revisionPtr revIDLastSave="0" documentId="13_ncr:1_{1E1D7AE2-7004-4B7B-B272-6A42924973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1" l="1"/>
  <c r="D22" i="1"/>
  <c r="E22" i="1" s="1"/>
  <c r="A22" i="1"/>
  <c r="C24" i="1"/>
  <c r="D23" i="1"/>
  <c r="E23" i="1" s="1"/>
  <c r="D20" i="1"/>
  <c r="E20" i="1" s="1"/>
  <c r="D21" i="1"/>
  <c r="E21" i="1" s="1"/>
  <c r="D13" i="1"/>
  <c r="E13" i="1" s="1"/>
  <c r="D19" i="1"/>
  <c r="E19" i="1" s="1"/>
  <c r="D18" i="1"/>
  <c r="E18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D17" i="1" l="1"/>
  <c r="E17" i="1" s="1"/>
  <c r="D6" i="1" l="1"/>
  <c r="E6" i="1" s="1"/>
  <c r="D15" i="1" l="1"/>
  <c r="E15" i="1" s="1"/>
  <c r="D7" i="1" l="1"/>
  <c r="E7" i="1" s="1"/>
  <c r="A5" i="1" l="1"/>
  <c r="A6" i="1" s="1"/>
  <c r="A7" i="1" s="1"/>
  <c r="D14" i="1" l="1"/>
  <c r="E14" i="1" l="1"/>
  <c r="D12" i="1"/>
  <c r="E12" i="1" s="1"/>
  <c r="D5" i="1"/>
  <c r="E5" i="1" s="1"/>
  <c r="D16" i="1"/>
  <c r="D11" i="1"/>
  <c r="D24" i="1" s="1"/>
  <c r="C8" i="1"/>
  <c r="D4" i="1"/>
  <c r="E4" i="1" s="1"/>
  <c r="E16" i="1" l="1"/>
  <c r="E11" i="1"/>
  <c r="D8" i="1"/>
  <c r="E8" i="1"/>
  <c r="D25" i="1" l="1"/>
  <c r="C25" i="1"/>
  <c r="E25" i="1" l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Dr. Szente Kálmán</author>
    <author>szentek</author>
  </authors>
  <commentList>
    <comment ref="B4" authorId="0" shapeId="0" xr:uid="{482AB9E1-7E1A-4CC8-A513-B076E09A1986}">
      <text>
        <r>
          <rPr>
            <b/>
            <sz val="9"/>
            <color indexed="81"/>
            <rFont val="Tahoma"/>
            <family val="2"/>
            <charset val="238"/>
          </rPr>
          <t>Dr. Szente Kálmán: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4"/>
            <color indexed="81"/>
            <rFont val="Tahoma"/>
            <family val="2"/>
            <charset val="238"/>
          </rPr>
          <t xml:space="preserve">Amennyiben a pályázat nyer vagy döntés születik a kivitelezésről.
</t>
        </r>
      </text>
    </comment>
    <comment ref="B5" authorId="1" shapeId="0" xr:uid="{00000000-0006-0000-0000-000002000000}">
      <text>
        <r>
          <rPr>
            <b/>
            <sz val="12"/>
            <color indexed="81"/>
            <rFont val="Tahoma"/>
            <family val="2"/>
            <charset val="238"/>
          </rPr>
          <t>szentek:</t>
        </r>
        <r>
          <rPr>
            <sz val="12"/>
            <color indexed="81"/>
            <rFont val="Tahoma"/>
            <family val="2"/>
            <charset val="238"/>
          </rPr>
          <t xml:space="preserve">
Koppány út+támfal, Leszerződve!
</t>
        </r>
      </text>
    </comment>
    <comment ref="B11" authorId="0" shapeId="0" xr:uid="{A2B3790D-1C5F-46EB-8881-A73F9CE3D05B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Tervezői költségbecslés készül, ez durvabecslés
</t>
        </r>
      </text>
    </comment>
    <comment ref="B12" authorId="0" shapeId="0" xr:uid="{85ADD3DE-DE23-46CA-92B8-3EAC6A53B335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Jelenleg felmérés alatt
</t>
        </r>
      </text>
    </comment>
    <comment ref="B14" authorId="0" shapeId="0" xr:uid="{3E5ADB8C-35BF-4192-A73D-1401966D3215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STÜ elvégzi nyáron
</t>
        </r>
      </text>
    </comment>
    <comment ref="B15" authorId="0" shapeId="0" xr:uid="{1B563D70-EA03-4C6D-9AAF-8FDD4B72BF7C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Szükséges javítások és cserék: Lakótelep, Kerekhegy, Szt Erzsébet tér
</t>
        </r>
      </text>
    </comment>
    <comment ref="B16" authorId="1" shapeId="0" xr:uid="{00000000-0006-0000-0000-00000B000000}">
      <text>
        <r>
          <rPr>
            <b/>
            <sz val="12"/>
            <color indexed="81"/>
            <rFont val="Tahoma"/>
            <family val="2"/>
            <charset val="238"/>
          </rPr>
          <t>szentek:</t>
        </r>
        <r>
          <rPr>
            <sz val="12"/>
            <color indexed="81"/>
            <rFont val="Tahoma"/>
            <family val="2"/>
            <charset val="238"/>
          </rPr>
          <t xml:space="preserve">
Hiányzó járdaszakaszok pótlása mérnöjkkel egyeztetni: parkoló autók! telekhatár gondok.
</t>
        </r>
      </text>
    </comment>
    <comment ref="B17" authorId="0" shapeId="0" xr:uid="{88D9DE07-3F27-404B-BBBB-A06A0B6A2E83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STÜ kivitelezésben</t>
        </r>
      </text>
    </comment>
    <comment ref="B21" authorId="0" shapeId="0" xr:uid="{95C7ECF1-4BCB-484D-BA5B-F860A25BCF1B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Tavalyi  keret maradványából
leszerződve
</t>
        </r>
      </text>
    </comment>
  </commentList>
</comments>
</file>

<file path=xl/sharedStrings.xml><?xml version="1.0" encoding="utf-8"?>
<sst xmlns="http://schemas.openxmlformats.org/spreadsheetml/2006/main" count="33" uniqueCount="28">
  <si>
    <t>Tervezési feladatok</t>
  </si>
  <si>
    <t>sz.</t>
  </si>
  <si>
    <r>
      <t>Helyszín/</t>
    </r>
    <r>
      <rPr>
        <sz val="12"/>
        <rFont val="Arial"/>
        <family val="2"/>
        <charset val="238"/>
      </rPr>
      <t>Tárgy:</t>
    </r>
  </si>
  <si>
    <t>nettó</t>
  </si>
  <si>
    <t>ÁFA</t>
  </si>
  <si>
    <t>Bruttó</t>
  </si>
  <si>
    <r>
      <rPr>
        <b/>
        <sz val="12"/>
        <rFont val="Arial"/>
        <family val="2"/>
        <charset val="238"/>
      </rPr>
      <t xml:space="preserve">Óvoda </t>
    </r>
    <r>
      <rPr>
        <sz val="12"/>
        <rFont val="Arial"/>
        <family val="2"/>
        <charset val="238"/>
      </rPr>
      <t>kiviteli tervek</t>
    </r>
  </si>
  <si>
    <t>Tervezések összesen:</t>
  </si>
  <si>
    <t>Kivitelezési munkák</t>
  </si>
  <si>
    <r>
      <t>Járdaépítés</t>
    </r>
    <r>
      <rPr>
        <sz val="12"/>
        <rFont val="Arial"/>
        <family val="2"/>
        <charset val="238"/>
      </rPr>
      <t xml:space="preserve"> Majthényi u.</t>
    </r>
  </si>
  <si>
    <t>KIVITELEZÉS ÖSSZESEN:</t>
  </si>
  <si>
    <t>BERUHÁZÁS mindösszesen:</t>
  </si>
  <si>
    <r>
      <t xml:space="preserve">MűvHáz </t>
    </r>
    <r>
      <rPr>
        <sz val="12"/>
        <rFont val="Arial"/>
        <family val="2"/>
        <charset val="238"/>
      </rPr>
      <t>tető+gépészet terv</t>
    </r>
  </si>
  <si>
    <t>Zöldfa köz gyalogút+korlát</t>
  </si>
  <si>
    <r>
      <t xml:space="preserve">Hivatal </t>
    </r>
    <r>
      <rPr>
        <sz val="12"/>
        <rFont val="Arial"/>
        <family val="2"/>
        <charset val="238"/>
      </rPr>
      <t>tető terv</t>
    </r>
  </si>
  <si>
    <t>Koppány utca újjáépítés</t>
  </si>
  <si>
    <t>Koppány u. terv</t>
  </si>
  <si>
    <t>Telephely földmunkák, közműbeállások</t>
  </si>
  <si>
    <t>Major utca pályzat önrész</t>
  </si>
  <si>
    <t>Bringapark önrész</t>
  </si>
  <si>
    <t>Futókör önrész</t>
  </si>
  <si>
    <t>Fűtésrendszer felújítás Napsugár Óvoda</t>
  </si>
  <si>
    <t>Jászótér felújítások</t>
  </si>
  <si>
    <t>A beruházási tartalékkeret terhére tervezett fejlesztések 2022.</t>
  </si>
  <si>
    <t>Védőnői helyiségek padló újrabetonozás és csempe + burkolat</t>
  </si>
  <si>
    <t>Ezüstkor utcafronti ablakok cseréje</t>
  </si>
  <si>
    <t>Vízvezeték, csőrendszer Kék Óvoda</t>
  </si>
  <si>
    <t>Terasz burkolat javítás Bölcsőde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</si>
</sst>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3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3" fontId="4" fillId="7" borderId="1" xfId="0" applyNumberFormat="1" applyFont="1" applyFill="1" applyBorder="1" applyAlignment="1">
      <alignment horizontal="right" vertical="center"/>
    </xf>
    <xf numFmtId="3" fontId="2" fillId="8" borderId="1" xfId="0" applyNumberFormat="1" applyFont="1" applyFill="1" applyBorder="1" applyAlignment="1">
      <alignment horizontal="right" vertical="center"/>
    </xf>
    <xf numFmtId="2" fontId="2" fillId="9" borderId="1" xfId="0" applyNumberFormat="1" applyFont="1" applyFill="1" applyBorder="1" applyAlignment="1">
      <alignment horizontal="left" vertical="center" wrapText="1"/>
    </xf>
    <xf numFmtId="3" fontId="4" fillId="9" borderId="1" xfId="0" applyNumberFormat="1" applyFont="1" applyFill="1" applyBorder="1" applyAlignment="1">
      <alignment horizontal="right" vertical="center"/>
    </xf>
    <xf numFmtId="3" fontId="2" fillId="9" borderId="1" xfId="0" applyNumberFormat="1" applyFont="1" applyFill="1" applyBorder="1" applyAlignment="1">
      <alignment horizontal="right" vertical="center"/>
    </xf>
    <xf numFmtId="0" fontId="2" fillId="9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topLeftCell="A13" zoomScaleNormal="100" workbookViewId="0">
      <selection activeCell="D23" sqref="D23"/>
    </sheetView>
  </sheetViews>
  <sheetFormatPr defaultRowHeight="14.4" x14ac:dyDescent="0.3"/>
  <cols>
    <col min="1" max="1" width="3.6640625" customWidth="1"/>
    <col min="2" max="2" width="45.6640625" customWidth="1"/>
    <col min="3" max="4" width="13.6640625" customWidth="1"/>
    <col min="5" max="5" width="14.5546875" customWidth="1"/>
    <col min="8" max="8" width="10.6640625" bestFit="1" customWidth="1"/>
  </cols>
  <sheetData>
    <row r="1" spans="1:5" ht="37.5" customHeight="1" x14ac:dyDescent="0.3">
      <c r="A1" s="29" t="s">
        <v>23</v>
      </c>
      <c r="B1" s="29"/>
      <c r="C1" s="29"/>
      <c r="D1" s="29"/>
      <c r="E1" s="29"/>
    </row>
    <row r="2" spans="1:5" ht="20.399999999999999" customHeight="1" x14ac:dyDescent="0.3">
      <c r="A2" s="11"/>
      <c r="B2" s="30" t="s">
        <v>0</v>
      </c>
      <c r="C2" s="31"/>
      <c r="D2" s="31"/>
      <c r="E2" s="31"/>
    </row>
    <row r="3" spans="1:5" ht="15.6" x14ac:dyDescent="0.3">
      <c r="A3" s="12" t="s">
        <v>1</v>
      </c>
      <c r="B3" s="12" t="s">
        <v>2</v>
      </c>
      <c r="C3" s="13" t="s">
        <v>3</v>
      </c>
      <c r="D3" s="14" t="s">
        <v>4</v>
      </c>
      <c r="E3" s="13" t="s">
        <v>5</v>
      </c>
    </row>
    <row r="4" spans="1:5" ht="24" customHeight="1" x14ac:dyDescent="0.3">
      <c r="A4" s="15">
        <v>1</v>
      </c>
      <c r="B4" s="2" t="s">
        <v>6</v>
      </c>
      <c r="C4" s="1">
        <v>15000000</v>
      </c>
      <c r="D4" s="1">
        <f>C4*0.27</f>
        <v>4050000.0000000005</v>
      </c>
      <c r="E4" s="16">
        <f>C4+D4</f>
        <v>19050000</v>
      </c>
    </row>
    <row r="5" spans="1:5" ht="24" customHeight="1" x14ac:dyDescent="0.3">
      <c r="A5" s="15">
        <f>A4+1</f>
        <v>2</v>
      </c>
      <c r="B5" s="24" t="s">
        <v>16</v>
      </c>
      <c r="C5" s="25">
        <v>10000000</v>
      </c>
      <c r="D5" s="25">
        <f>C5*0.27</f>
        <v>2700000</v>
      </c>
      <c r="E5" s="26">
        <f>C5+D5</f>
        <v>12700000</v>
      </c>
    </row>
    <row r="6" spans="1:5" ht="24" customHeight="1" x14ac:dyDescent="0.3">
      <c r="A6" s="15">
        <f>A5+1</f>
        <v>3</v>
      </c>
      <c r="B6" s="6" t="s">
        <v>12</v>
      </c>
      <c r="C6" s="1">
        <v>5500000</v>
      </c>
      <c r="D6" s="1">
        <f t="shared" ref="D6" si="0">C6*0.27</f>
        <v>1485000</v>
      </c>
      <c r="E6" s="16">
        <f>SUM(C6:D6)</f>
        <v>6985000</v>
      </c>
    </row>
    <row r="7" spans="1:5" ht="22.5" customHeight="1" x14ac:dyDescent="0.3">
      <c r="A7" s="15">
        <f>A6+1</f>
        <v>4</v>
      </c>
      <c r="B7" s="6" t="s">
        <v>14</v>
      </c>
      <c r="C7" s="1">
        <v>4200000</v>
      </c>
      <c r="D7" s="1">
        <f t="shared" ref="D7" si="1">C7*0.27</f>
        <v>1134000</v>
      </c>
      <c r="E7" s="16">
        <f>SUM(C7:D7)</f>
        <v>5334000</v>
      </c>
    </row>
    <row r="8" spans="1:5" ht="22.5" customHeight="1" x14ac:dyDescent="0.3">
      <c r="A8" s="15"/>
      <c r="B8" s="17" t="s">
        <v>7</v>
      </c>
      <c r="C8" s="18">
        <f>SUM(C4:C7)</f>
        <v>34700000</v>
      </c>
      <c r="D8" s="18">
        <f>SUM(D4:D7)</f>
        <v>9369000</v>
      </c>
      <c r="E8" s="19">
        <f>SUM(E4:E7)</f>
        <v>44069000</v>
      </c>
    </row>
    <row r="9" spans="1:5" ht="22.5" customHeight="1" x14ac:dyDescent="0.3">
      <c r="A9" s="15"/>
      <c r="B9" s="30" t="s">
        <v>8</v>
      </c>
      <c r="C9" s="31"/>
      <c r="D9" s="31"/>
      <c r="E9" s="31"/>
    </row>
    <row r="10" spans="1:5" ht="39.6" customHeight="1" x14ac:dyDescent="0.3">
      <c r="A10" s="12" t="s">
        <v>1</v>
      </c>
      <c r="B10" s="12" t="s">
        <v>2</v>
      </c>
      <c r="C10" s="13" t="s">
        <v>3</v>
      </c>
      <c r="D10" s="14" t="s">
        <v>4</v>
      </c>
      <c r="E10" s="14" t="s">
        <v>5</v>
      </c>
    </row>
    <row r="11" spans="1:5" ht="37.799999999999997" customHeight="1" x14ac:dyDescent="0.3">
      <c r="A11" s="15">
        <v>1</v>
      </c>
      <c r="B11" s="20" t="s">
        <v>15</v>
      </c>
      <c r="C11" s="8">
        <v>160000000</v>
      </c>
      <c r="D11" s="4">
        <f t="shared" ref="D11:D17" si="2">C11*0.27</f>
        <v>43200000</v>
      </c>
      <c r="E11" s="7">
        <f t="shared" ref="E11:E17" si="3">C11+D11</f>
        <v>203200000</v>
      </c>
    </row>
    <row r="12" spans="1:5" ht="33.75" customHeight="1" x14ac:dyDescent="0.3">
      <c r="A12" s="15">
        <f>A11+1</f>
        <v>2</v>
      </c>
      <c r="B12" s="5" t="s">
        <v>26</v>
      </c>
      <c r="C12" s="3">
        <v>2000000</v>
      </c>
      <c r="D12" s="4">
        <f t="shared" si="2"/>
        <v>540000</v>
      </c>
      <c r="E12" s="7">
        <f t="shared" si="3"/>
        <v>2540000</v>
      </c>
    </row>
    <row r="13" spans="1:5" ht="33.75" customHeight="1" x14ac:dyDescent="0.3">
      <c r="A13" s="15">
        <f t="shared" ref="A13:A23" si="4">A12+1</f>
        <v>3</v>
      </c>
      <c r="B13" s="5" t="s">
        <v>21</v>
      </c>
      <c r="C13" s="3">
        <v>1386760</v>
      </c>
      <c r="D13" s="4">
        <f t="shared" si="2"/>
        <v>374425.2</v>
      </c>
      <c r="E13" s="7">
        <f t="shared" si="3"/>
        <v>1761185.2</v>
      </c>
    </row>
    <row r="14" spans="1:5" ht="29.4" customHeight="1" x14ac:dyDescent="0.3">
      <c r="A14" s="15">
        <f t="shared" si="4"/>
        <v>4</v>
      </c>
      <c r="B14" s="5" t="s">
        <v>27</v>
      </c>
      <c r="C14" s="3">
        <v>1500000</v>
      </c>
      <c r="D14" s="4">
        <f t="shared" si="2"/>
        <v>405000</v>
      </c>
      <c r="E14" s="7">
        <f t="shared" si="3"/>
        <v>1905000</v>
      </c>
    </row>
    <row r="15" spans="1:5" ht="29.4" customHeight="1" x14ac:dyDescent="0.3">
      <c r="A15" s="15">
        <f t="shared" si="4"/>
        <v>5</v>
      </c>
      <c r="B15" s="9" t="s">
        <v>22</v>
      </c>
      <c r="C15" s="3">
        <v>4000000</v>
      </c>
      <c r="D15" s="4">
        <f t="shared" ref="D15" si="5">C15*0.27</f>
        <v>1080000</v>
      </c>
      <c r="E15" s="7">
        <f t="shared" ref="E15" si="6">C15+D15</f>
        <v>5080000</v>
      </c>
    </row>
    <row r="16" spans="1:5" ht="29.4" customHeight="1" x14ac:dyDescent="0.3">
      <c r="A16" s="15">
        <f t="shared" si="4"/>
        <v>6</v>
      </c>
      <c r="B16" s="9" t="s">
        <v>9</v>
      </c>
      <c r="C16" s="3">
        <v>1400000</v>
      </c>
      <c r="D16" s="4">
        <f t="shared" si="2"/>
        <v>378000</v>
      </c>
      <c r="E16" s="7">
        <f t="shared" si="3"/>
        <v>1778000</v>
      </c>
    </row>
    <row r="17" spans="1:8" ht="29.4" customHeight="1" x14ac:dyDescent="0.3">
      <c r="A17" s="15">
        <f t="shared" si="4"/>
        <v>7</v>
      </c>
      <c r="B17" s="5" t="s">
        <v>13</v>
      </c>
      <c r="C17" s="3">
        <v>1500000</v>
      </c>
      <c r="D17" s="4">
        <f t="shared" si="2"/>
        <v>405000</v>
      </c>
      <c r="E17" s="7">
        <f t="shared" si="3"/>
        <v>1905000</v>
      </c>
      <c r="H17" s="10"/>
    </row>
    <row r="18" spans="1:8" ht="29.4" customHeight="1" x14ac:dyDescent="0.3">
      <c r="A18" s="15">
        <f t="shared" si="4"/>
        <v>8</v>
      </c>
      <c r="B18" s="5" t="s">
        <v>19</v>
      </c>
      <c r="C18" s="3">
        <v>14957000</v>
      </c>
      <c r="D18" s="4">
        <f t="shared" ref="D18:D23" si="7">C18*0.27</f>
        <v>4038390.0000000005</v>
      </c>
      <c r="E18" s="7">
        <f t="shared" ref="E18:E23" si="8">C18+D18</f>
        <v>18995390</v>
      </c>
      <c r="H18" s="10"/>
    </row>
    <row r="19" spans="1:8" ht="29.4" customHeight="1" x14ac:dyDescent="0.3">
      <c r="A19" s="15">
        <f t="shared" si="4"/>
        <v>9</v>
      </c>
      <c r="B19" s="5" t="s">
        <v>20</v>
      </c>
      <c r="C19" s="3">
        <v>27897953</v>
      </c>
      <c r="D19" s="4">
        <f t="shared" si="7"/>
        <v>7532447.3100000005</v>
      </c>
      <c r="E19" s="7">
        <f t="shared" si="8"/>
        <v>35430400.310000002</v>
      </c>
      <c r="H19" s="10"/>
    </row>
    <row r="20" spans="1:8" ht="29.4" customHeight="1" x14ac:dyDescent="0.3">
      <c r="A20" s="15">
        <f t="shared" si="4"/>
        <v>10</v>
      </c>
      <c r="B20" s="5" t="s">
        <v>18</v>
      </c>
      <c r="C20" s="3">
        <v>17000000</v>
      </c>
      <c r="D20" s="4">
        <f t="shared" si="7"/>
        <v>4590000</v>
      </c>
      <c r="E20" s="7">
        <f t="shared" si="8"/>
        <v>21590000</v>
      </c>
      <c r="H20" s="10"/>
    </row>
    <row r="21" spans="1:8" ht="29.4" customHeight="1" x14ac:dyDescent="0.3">
      <c r="A21" s="15">
        <f t="shared" si="4"/>
        <v>11</v>
      </c>
      <c r="B21" s="27" t="s">
        <v>17</v>
      </c>
      <c r="C21" s="25">
        <v>5661000</v>
      </c>
      <c r="D21" s="25">
        <f t="shared" si="7"/>
        <v>1528470</v>
      </c>
      <c r="E21" s="26">
        <f t="shared" si="8"/>
        <v>7189470</v>
      </c>
      <c r="H21" s="10"/>
    </row>
    <row r="22" spans="1:8" ht="29.4" customHeight="1" x14ac:dyDescent="0.3">
      <c r="A22" s="15">
        <f t="shared" si="4"/>
        <v>12</v>
      </c>
      <c r="B22" s="5" t="s">
        <v>25</v>
      </c>
      <c r="C22" s="3">
        <v>1700000</v>
      </c>
      <c r="D22" s="4">
        <f t="shared" ref="D22" si="9">C22*0.27</f>
        <v>459000.00000000006</v>
      </c>
      <c r="E22" s="7">
        <f t="shared" ref="E22" si="10">C22+D22</f>
        <v>2159000</v>
      </c>
      <c r="H22" s="10"/>
    </row>
    <row r="23" spans="1:8" ht="29.4" customHeight="1" x14ac:dyDescent="0.3">
      <c r="A23" s="15">
        <f t="shared" si="4"/>
        <v>13</v>
      </c>
      <c r="B23" s="5" t="s">
        <v>24</v>
      </c>
      <c r="C23" s="3">
        <v>3600000</v>
      </c>
      <c r="D23" s="3">
        <f t="shared" si="7"/>
        <v>972000.00000000012</v>
      </c>
      <c r="E23" s="28">
        <f t="shared" si="8"/>
        <v>4572000</v>
      </c>
      <c r="H23" s="10"/>
    </row>
    <row r="24" spans="1:8" ht="40.5" customHeight="1" x14ac:dyDescent="0.3">
      <c r="A24" s="15"/>
      <c r="B24" s="17" t="s">
        <v>10</v>
      </c>
      <c r="C24" s="18">
        <f>SUM(C11:C23)</f>
        <v>242602713</v>
      </c>
      <c r="D24" s="18">
        <f>SUM(D11:D23)</f>
        <v>65502732.510000005</v>
      </c>
      <c r="E24" s="19">
        <f t="shared" ref="E24:E25" si="11">C24+D24</f>
        <v>308105445.50999999</v>
      </c>
      <c r="H24" s="10"/>
    </row>
    <row r="25" spans="1:8" ht="46.95" customHeight="1" x14ac:dyDescent="0.3">
      <c r="A25" s="15"/>
      <c r="B25" s="21" t="s">
        <v>11</v>
      </c>
      <c r="C25" s="22">
        <f>C8+C24</f>
        <v>277302713</v>
      </c>
      <c r="D25" s="22">
        <f>D8+D24</f>
        <v>74871732.510000005</v>
      </c>
      <c r="E25" s="23">
        <f t="shared" si="11"/>
        <v>352174445.50999999</v>
      </c>
      <c r="H25" s="10"/>
    </row>
    <row r="26" spans="1:8" ht="30" customHeight="1" x14ac:dyDescent="0.3"/>
    <row r="27" spans="1:8" ht="21.75" customHeight="1" x14ac:dyDescent="0.3"/>
  </sheetData>
  <sortState xmlns:xlrd2="http://schemas.microsoft.com/office/spreadsheetml/2017/richdata2" ref="A11:G25">
    <sortCondition descending="1" ref="D11:D25"/>
  </sortState>
  <mergeCells count="3">
    <mergeCell ref="A1:E1"/>
    <mergeCell ref="B2:E2"/>
    <mergeCell ref="B9:E9"/>
  </mergeCells>
  <printOptions horizontalCentered="1" verticalCentered="1"/>
  <pageMargins left="0.23622047244094491" right="0.23622047244094491" top="0.15748031496062992" bottom="0.15748031496062992" header="0.15748031496062992" footer="0.15748031496062992"/>
  <pageSetup paperSize="8" scale="1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szentek</dc:creator>
  <cp:lastModifiedBy>Dr. Szente Kálmán</cp:lastModifiedBy>
  <cp:lastPrinted>2022-01-26T12:34:27Z</cp:lastPrinted>
  <dcterms:created xsi:type="dcterms:W3CDTF">2018-01-09T14:26:14Z</dcterms:created>
  <dcterms:modified xsi:type="dcterms:W3CDTF">2022-02-02T09:04:51Z</dcterms:modified>
</cp:coreProperties>
</file>